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\Export\"/>
    </mc:Choice>
  </mc:AlternateContent>
  <bookViews>
    <workbookView xWindow="0" yWindow="0" windowWidth="0" windowHeight="0"/>
  </bookViews>
  <sheets>
    <sheet name="Rekapitulace stavby" sheetId="1" r:id="rId1"/>
    <sheet name="3490_01 - SO01 Ochranná h..." sheetId="2" r:id="rId2"/>
    <sheet name="3490_02 - SO02 Hráz LB Mo..." sheetId="3" r:id="rId3"/>
    <sheet name="3490_03 - SO03 Hráz PB Mo..." sheetId="4" r:id="rId4"/>
    <sheet name="3490_04 - SO04 Hráz PB Mo..." sheetId="5" r:id="rId5"/>
    <sheet name="3490_05 - ostatní náklad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'3490_01 - SO01 Ochranná h...'!$C$119:$K$185</definedName>
    <definedName name="_xlnm.Print_Area" localSheetId="1">'3490_01 - SO01 Ochranná h...'!$C$4:$J$76,'3490_01 - SO01 Ochranná h...'!$C$82:$J$101,'3490_01 - SO01 Ochranná h...'!$C$107:$K$185</definedName>
    <definedName name="_xlnm.Print_Titles" localSheetId="1">'3490_01 - SO01 Ochranná h...'!$119:$119</definedName>
    <definedName name="_xlnm._FilterDatabase" localSheetId="2" hidden="1">'3490_02 - SO02 Hráz LB Mo...'!$C$123:$K$277</definedName>
    <definedName name="_xlnm.Print_Area" localSheetId="2">'3490_02 - SO02 Hráz LB Mo...'!$C$4:$J$76,'3490_02 - SO02 Hráz LB Mo...'!$C$82:$J$105,'3490_02 - SO02 Hráz LB Mo...'!$C$111:$K$277</definedName>
    <definedName name="_xlnm.Print_Titles" localSheetId="2">'3490_02 - SO02 Hráz LB Mo...'!$123:$123</definedName>
    <definedName name="_xlnm._FilterDatabase" localSheetId="3" hidden="1">'3490_03 - SO03 Hráz PB Mo...'!$C$123:$K$293</definedName>
    <definedName name="_xlnm.Print_Area" localSheetId="3">'3490_03 - SO03 Hráz PB Mo...'!$C$4:$J$76,'3490_03 - SO03 Hráz PB Mo...'!$C$82:$J$105,'3490_03 - SO03 Hráz PB Mo...'!$C$111:$K$293</definedName>
    <definedName name="_xlnm.Print_Titles" localSheetId="3">'3490_03 - SO03 Hráz PB Mo...'!$123:$123</definedName>
    <definedName name="_xlnm._FilterDatabase" localSheetId="4" hidden="1">'3490_04 - SO04 Hráz PB Mo...'!$C$120:$K$228</definedName>
    <definedName name="_xlnm.Print_Area" localSheetId="4">'3490_04 - SO04 Hráz PB Mo...'!$C$4:$J$76,'3490_04 - SO04 Hráz PB Mo...'!$C$82:$J$102,'3490_04 - SO04 Hráz PB Mo...'!$C$108:$K$228</definedName>
    <definedName name="_xlnm.Print_Titles" localSheetId="4">'3490_04 - SO04 Hráz PB Mo...'!$120:$120</definedName>
    <definedName name="_xlnm._FilterDatabase" localSheetId="5" hidden="1">'3490_05 - ostatní náklady'!$C$120:$K$168</definedName>
    <definedName name="_xlnm.Print_Area" localSheetId="5">'3490_05 - ostatní náklady'!$C$4:$J$76,'3490_05 - ostatní náklady'!$C$82:$J$102,'3490_05 - ostatní náklady'!$C$108:$K$168</definedName>
    <definedName name="_xlnm.Print_Titles" localSheetId="5">'3490_05 - ostatní náklady'!$120:$120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111"/>
  <c i="5" r="J37"/>
  <c r="J36"/>
  <c i="1" r="AY98"/>
  <c i="5" r="J35"/>
  <c i="1" r="AX98"/>
  <c i="5" r="BI227"/>
  <c r="BH227"/>
  <c r="BG227"/>
  <c r="BF227"/>
  <c r="T227"/>
  <c r="T226"/>
  <c r="R227"/>
  <c r="R226"/>
  <c r="P227"/>
  <c r="P226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4" r="J37"/>
  <c r="J36"/>
  <c i="1" r="AY97"/>
  <c i="4" r="J35"/>
  <c i="1" r="AX97"/>
  <c i="4" r="BI292"/>
  <c r="BH292"/>
  <c r="BG292"/>
  <c r="BF292"/>
  <c r="T292"/>
  <c r="T291"/>
  <c r="R292"/>
  <c r="R291"/>
  <c r="P292"/>
  <c r="P291"/>
  <c r="BI288"/>
  <c r="BH288"/>
  <c r="BG288"/>
  <c r="BF288"/>
  <c r="T288"/>
  <c r="T287"/>
  <c r="R288"/>
  <c r="R287"/>
  <c r="P288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3" r="J37"/>
  <c r="J36"/>
  <c i="1" r="AY96"/>
  <c i="3" r="J35"/>
  <c i="1" r="AX96"/>
  <c i="3"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114"/>
  <c i="2" r="J37"/>
  <c r="J36"/>
  <c i="1" r="AY95"/>
  <c i="2" r="J35"/>
  <c i="1" r="AX95"/>
  <c i="2" r="BI184"/>
  <c r="BH184"/>
  <c r="BG184"/>
  <c r="BF184"/>
  <c r="T184"/>
  <c r="T183"/>
  <c r="R184"/>
  <c r="R183"/>
  <c r="P184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89"/>
  <c r="E7"/>
  <c r="E85"/>
  <c i="1" r="L90"/>
  <c r="AM90"/>
  <c r="AM89"/>
  <c r="L89"/>
  <c r="AM87"/>
  <c r="L87"/>
  <c r="L85"/>
  <c r="L84"/>
  <c i="2" r="BK177"/>
  <c r="BK162"/>
  <c r="BK137"/>
  <c r="BK180"/>
  <c r="BK171"/>
  <c r="BK154"/>
  <c r="J147"/>
  <c r="J134"/>
  <c r="J180"/>
  <c r="J162"/>
  <c r="J141"/>
  <c r="BK130"/>
  <c r="BK159"/>
  <c r="BK150"/>
  <c i="3" r="BK263"/>
  <c r="J238"/>
  <c r="BK231"/>
  <c r="BK192"/>
  <c r="BK166"/>
  <c r="J142"/>
  <c r="BK276"/>
  <c r="BK259"/>
  <c r="J234"/>
  <c r="J208"/>
  <c r="BK180"/>
  <c r="BK172"/>
  <c r="BK160"/>
  <c r="BK136"/>
  <c r="J270"/>
  <c r="BK241"/>
  <c r="BK196"/>
  <c r="J169"/>
  <c r="BK151"/>
  <c r="J127"/>
  <c r="BK244"/>
  <c r="BK219"/>
  <c r="J205"/>
  <c r="BK183"/>
  <c r="BK139"/>
  <c i="4" r="J269"/>
  <c r="J240"/>
  <c r="J209"/>
  <c r="BK198"/>
  <c r="J180"/>
  <c r="J140"/>
  <c r="J292"/>
  <c r="BK271"/>
  <c r="BK248"/>
  <c r="BK209"/>
  <c r="J183"/>
  <c r="J158"/>
  <c r="J288"/>
  <c r="J271"/>
  <c r="BK234"/>
  <c r="BK215"/>
  <c r="J165"/>
  <c r="BK143"/>
  <c r="BK127"/>
  <c r="J215"/>
  <c r="J186"/>
  <c r="BK171"/>
  <c r="J146"/>
  <c i="5" r="J209"/>
  <c r="BK128"/>
  <c r="BK219"/>
  <c r="J189"/>
  <c r="J174"/>
  <c r="J159"/>
  <c r="BK143"/>
  <c r="J227"/>
  <c r="BK174"/>
  <c r="BK159"/>
  <c r="J131"/>
  <c r="J205"/>
  <c r="BK189"/>
  <c r="J152"/>
  <c i="6" r="BK163"/>
  <c r="J145"/>
  <c r="BK139"/>
  <c r="J166"/>
  <c r="BK145"/>
  <c r="BK132"/>
  <c r="J161"/>
  <c r="J150"/>
  <c r="J141"/>
  <c r="J134"/>
  <c r="BK161"/>
  <c r="BK150"/>
  <c r="J129"/>
  <c i="2" r="J171"/>
  <c r="J165"/>
  <c r="BK141"/>
  <c i="1" r="AS94"/>
  <c i="2" r="J130"/>
  <c r="BK165"/>
  <c r="J137"/>
  <c r="BK184"/>
  <c r="BK147"/>
  <c i="3" r="J267"/>
  <c r="BK256"/>
  <c r="BK234"/>
  <c r="J211"/>
  <c r="J177"/>
  <c r="BK145"/>
  <c r="BK127"/>
  <c r="J263"/>
  <c r="BK238"/>
  <c r="J219"/>
  <c r="J183"/>
  <c r="J163"/>
  <c r="BK142"/>
  <c r="J133"/>
  <c r="BK267"/>
  <c r="BK215"/>
  <c r="J192"/>
  <c r="J154"/>
  <c r="BK130"/>
  <c r="BK253"/>
  <c r="J231"/>
  <c r="BK208"/>
  <c r="J186"/>
  <c r="BK177"/>
  <c i="4" r="BK281"/>
  <c r="J253"/>
  <c r="J234"/>
  <c r="J205"/>
  <c r="BK186"/>
  <c r="J171"/>
  <c r="BK134"/>
  <c r="BK288"/>
  <c r="BK266"/>
  <c r="J223"/>
  <c r="J191"/>
  <c r="BK180"/>
  <c r="J155"/>
  <c r="BK140"/>
  <c r="J284"/>
  <c r="BK253"/>
  <c r="J248"/>
  <c r="BK244"/>
  <c r="BK230"/>
  <c r="J212"/>
  <c r="BK191"/>
  <c r="BK146"/>
  <c r="BK278"/>
  <c r="BK212"/>
  <c r="BK177"/>
  <c r="J168"/>
  <c r="BK131"/>
  <c i="5" r="BK199"/>
  <c r="J162"/>
  <c r="J124"/>
  <c r="BK205"/>
  <c r="J183"/>
  <c r="J171"/>
  <c r="BK152"/>
  <c r="BK140"/>
  <c r="BK124"/>
  <c r="J196"/>
  <c r="J177"/>
  <c r="J149"/>
  <c r="BK227"/>
  <c r="BK209"/>
  <c r="BK192"/>
  <c r="BK155"/>
  <c r="J134"/>
  <c i="6" r="J159"/>
  <c r="BK127"/>
  <c r="J163"/>
  <c r="BK141"/>
  <c r="J152"/>
  <c r="J139"/>
  <c r="BK129"/>
  <c r="BK155"/>
  <c r="J136"/>
  <c r="BK126"/>
  <c i="2" r="BK127"/>
  <c i="3" r="J248"/>
  <c r="BK228"/>
  <c r="J189"/>
  <c r="BK157"/>
  <c r="J136"/>
  <c r="J276"/>
  <c r="J256"/>
  <c r="J201"/>
  <c r="J175"/>
  <c r="J166"/>
  <c r="BK148"/>
  <c r="BK273"/>
  <c r="BK248"/>
  <c r="BK205"/>
  <c r="J172"/>
  <c r="J157"/>
  <c r="J145"/>
  <c r="J241"/>
  <c r="J215"/>
  <c r="J196"/>
  <c r="BK163"/>
  <c i="4" r="J275"/>
  <c r="J244"/>
  <c r="BK202"/>
  <c r="BK183"/>
  <c r="BK168"/>
  <c r="J127"/>
  <c r="BK284"/>
  <c r="BK261"/>
  <c r="J219"/>
  <c r="J177"/>
  <c r="J152"/>
  <c r="J137"/>
  <c r="J278"/>
  <c r="BK240"/>
  <c r="BK223"/>
  <c r="BK205"/>
  <c r="BK152"/>
  <c r="BK137"/>
  <c r="BK269"/>
  <c r="J198"/>
  <c r="BK174"/>
  <c r="BK155"/>
  <c i="5" r="BK214"/>
  <c r="J192"/>
  <c r="J140"/>
  <c r="BK217"/>
  <c r="BK186"/>
  <c r="BK177"/>
  <c r="BK162"/>
  <c r="J146"/>
  <c r="J128"/>
  <c r="BK183"/>
  <c r="BK168"/>
  <c r="J143"/>
  <c r="J217"/>
  <c r="J202"/>
  <c r="J186"/>
  <c r="J168"/>
  <c r="BK137"/>
  <c i="6" r="J157"/>
  <c r="J126"/>
  <c r="BK157"/>
  <c r="BK143"/>
  <c r="BK159"/>
  <c r="J132"/>
  <c i="2" r="J184"/>
  <c r="BK168"/>
  <c r="BK144"/>
  <c r="J127"/>
  <c r="BK174"/>
  <c r="J168"/>
  <c r="J150"/>
  <c r="J144"/>
  <c r="J123"/>
  <c r="J174"/>
  <c r="J159"/>
  <c r="BK134"/>
  <c r="J177"/>
  <c r="J154"/>
  <c r="BK123"/>
  <c i="3" r="J244"/>
  <c r="J225"/>
  <c r="BK186"/>
  <c r="BK154"/>
  <c r="BK133"/>
  <c r="BK270"/>
  <c r="J253"/>
  <c r="BK225"/>
  <c r="BK189"/>
  <c r="BK169"/>
  <c r="J139"/>
  <c r="J130"/>
  <c r="J259"/>
  <c r="BK211"/>
  <c r="BK175"/>
  <c r="J160"/>
  <c r="J148"/>
  <c r="J273"/>
  <c r="J228"/>
  <c r="BK201"/>
  <c r="J180"/>
  <c r="J151"/>
  <c i="4" r="BK257"/>
  <c r="J230"/>
  <c r="BK188"/>
  <c r="J174"/>
  <c r="J149"/>
  <c r="BK292"/>
  <c r="J281"/>
  <c r="J257"/>
  <c r="J202"/>
  <c r="J188"/>
  <c r="BK165"/>
  <c r="J143"/>
  <c r="J131"/>
  <c r="BK275"/>
  <c r="J261"/>
  <c r="BK219"/>
  <c r="J194"/>
  <c r="BK149"/>
  <c r="J134"/>
  <c r="J266"/>
  <c r="BK194"/>
  <c r="BK158"/>
  <c i="5" r="J223"/>
  <c r="BK196"/>
  <c r="J155"/>
  <c r="BK223"/>
  <c r="BK202"/>
  <c r="J180"/>
  <c r="J165"/>
  <c r="BK149"/>
  <c r="J137"/>
  <c r="J219"/>
  <c r="BK180"/>
  <c r="BK165"/>
  <c r="BK134"/>
  <c r="J214"/>
  <c r="J199"/>
  <c r="BK171"/>
  <c r="BK146"/>
  <c r="BK131"/>
  <c i="6" r="J143"/>
  <c r="J124"/>
  <c r="J147"/>
  <c r="BK124"/>
  <c r="J155"/>
  <c r="BK147"/>
  <c r="BK136"/>
  <c r="BK166"/>
  <c r="BK152"/>
  <c r="BK134"/>
  <c r="J127"/>
  <c i="2" l="1" r="P122"/>
  <c r="P158"/>
  <c i="3" r="P126"/>
  <c r="BK224"/>
  <c r="J224"/>
  <c r="J99"/>
  <c r="BK237"/>
  <c r="J237"/>
  <c r="J100"/>
  <c r="BK252"/>
  <c r="J252"/>
  <c r="J101"/>
  <c r="BK266"/>
  <c r="J266"/>
  <c r="J103"/>
  <c i="4" r="T126"/>
  <c r="P233"/>
  <c r="T252"/>
  <c r="T265"/>
  <c r="P274"/>
  <c i="5" r="BK123"/>
  <c r="J123"/>
  <c r="J98"/>
  <c r="BK213"/>
  <c r="J213"/>
  <c r="J99"/>
  <c i="6" r="P123"/>
  <c i="2" r="BK122"/>
  <c r="J122"/>
  <c r="J98"/>
  <c r="R158"/>
  <c i="3" r="R126"/>
  <c r="T224"/>
  <c r="T237"/>
  <c r="P252"/>
  <c r="P266"/>
  <c i="4" r="BK126"/>
  <c r="J126"/>
  <c r="J98"/>
  <c r="T233"/>
  <c r="P252"/>
  <c r="P265"/>
  <c r="R274"/>
  <c i="5" r="T123"/>
  <c r="R213"/>
  <c i="2" r="R122"/>
  <c r="R121"/>
  <c r="R120"/>
  <c r="BK158"/>
  <c r="J158"/>
  <c r="J99"/>
  <c i="3" r="T126"/>
  <c r="P224"/>
  <c r="R237"/>
  <c r="R252"/>
  <c r="T266"/>
  <c i="4" r="P126"/>
  <c r="P125"/>
  <c r="P124"/>
  <c i="1" r="AU97"/>
  <c i="4" r="R233"/>
  <c r="R252"/>
  <c r="R265"/>
  <c r="T274"/>
  <c i="5" r="P123"/>
  <c r="P122"/>
  <c r="P121"/>
  <c i="1" r="AU98"/>
  <c i="5" r="P213"/>
  <c i="6" r="T123"/>
  <c r="R149"/>
  <c i="2" r="T122"/>
  <c r="T158"/>
  <c i="3" r="BK126"/>
  <c r="J126"/>
  <c r="J98"/>
  <c r="R224"/>
  <c r="P237"/>
  <c r="T252"/>
  <c r="R266"/>
  <c i="4" r="R126"/>
  <c r="R125"/>
  <c r="R124"/>
  <c r="BK233"/>
  <c r="J233"/>
  <c r="J99"/>
  <c r="BK252"/>
  <c r="J252"/>
  <c r="J100"/>
  <c r="BK265"/>
  <c r="J265"/>
  <c r="J101"/>
  <c r="BK274"/>
  <c r="J274"/>
  <c r="J102"/>
  <c i="5" r="R123"/>
  <c r="R122"/>
  <c r="R121"/>
  <c r="T213"/>
  <c i="6" r="BK123"/>
  <c r="R123"/>
  <c r="R122"/>
  <c r="R121"/>
  <c r="BK149"/>
  <c r="J149"/>
  <c r="J100"/>
  <c r="P149"/>
  <c r="T149"/>
  <c i="3" r="BK262"/>
  <c r="J262"/>
  <c r="J102"/>
  <c r="BK275"/>
  <c r="J275"/>
  <c r="J104"/>
  <c i="5" r="BK222"/>
  <c r="J222"/>
  <c r="J100"/>
  <c r="BK226"/>
  <c r="J226"/>
  <c r="J101"/>
  <c i="6" r="BK146"/>
  <c r="J146"/>
  <c r="J99"/>
  <c i="2" r="BK183"/>
  <c r="J183"/>
  <c r="J100"/>
  <c i="4" r="BK287"/>
  <c r="J287"/>
  <c r="J103"/>
  <c r="BK291"/>
  <c r="J291"/>
  <c r="J104"/>
  <c i="6" r="BK165"/>
  <c r="J165"/>
  <c r="J101"/>
  <c r="E85"/>
  <c r="F92"/>
  <c r="BE143"/>
  <c r="BE145"/>
  <c r="BE147"/>
  <c r="BE157"/>
  <c r="BE161"/>
  <c r="BE163"/>
  <c r="BE166"/>
  <c r="J89"/>
  <c r="J118"/>
  <c r="BE132"/>
  <c r="BE159"/>
  <c r="BE126"/>
  <c r="BE127"/>
  <c r="BE134"/>
  <c r="BE136"/>
  <c r="BE139"/>
  <c r="BE152"/>
  <c r="BE155"/>
  <c r="BE124"/>
  <c r="BE129"/>
  <c r="BE141"/>
  <c r="BE150"/>
  <c i="5" r="J92"/>
  <c r="F118"/>
  <c r="BE124"/>
  <c r="BE140"/>
  <c r="BE159"/>
  <c r="BE174"/>
  <c r="BE180"/>
  <c r="BE192"/>
  <c r="BE214"/>
  <c r="BE219"/>
  <c r="BE227"/>
  <c r="E85"/>
  <c r="BE137"/>
  <c r="BE152"/>
  <c r="BE186"/>
  <c r="BE189"/>
  <c r="BE199"/>
  <c r="BE202"/>
  <c r="BE205"/>
  <c r="BE209"/>
  <c r="BE217"/>
  <c r="BE128"/>
  <c r="BE155"/>
  <c r="BE165"/>
  <c r="BE196"/>
  <c r="J89"/>
  <c r="BE131"/>
  <c r="BE134"/>
  <c r="BE143"/>
  <c r="BE146"/>
  <c r="BE149"/>
  <c r="BE162"/>
  <c r="BE168"/>
  <c r="BE171"/>
  <c r="BE177"/>
  <c r="BE183"/>
  <c r="BE223"/>
  <c i="4" r="J89"/>
  <c r="J92"/>
  <c r="BE137"/>
  <c r="BE143"/>
  <c r="BE183"/>
  <c r="BE191"/>
  <c r="BE202"/>
  <c r="BE205"/>
  <c r="BE223"/>
  <c r="BE230"/>
  <c r="BE244"/>
  <c r="BE253"/>
  <c r="BE257"/>
  <c r="BE275"/>
  <c r="BE281"/>
  <c r="F92"/>
  <c r="BE131"/>
  <c r="BE140"/>
  <c r="BE158"/>
  <c r="BE165"/>
  <c r="BE171"/>
  <c r="BE174"/>
  <c r="BE180"/>
  <c r="BE186"/>
  <c r="BE134"/>
  <c r="BE168"/>
  <c r="BE194"/>
  <c r="BE198"/>
  <c r="BE209"/>
  <c r="BE212"/>
  <c r="BE234"/>
  <c r="BE240"/>
  <c r="BE261"/>
  <c r="BE266"/>
  <c r="BE269"/>
  <c r="BE271"/>
  <c r="BE278"/>
  <c r="BE284"/>
  <c r="BE292"/>
  <c r="E85"/>
  <c r="BE127"/>
  <c r="BE146"/>
  <c r="BE149"/>
  <c r="BE152"/>
  <c r="BE155"/>
  <c r="BE177"/>
  <c r="BE188"/>
  <c r="BE215"/>
  <c r="BE219"/>
  <c r="BE248"/>
  <c r="BE288"/>
  <c i="3" r="E85"/>
  <c r="F92"/>
  <c r="BE127"/>
  <c r="BE130"/>
  <c r="BE133"/>
  <c r="BE142"/>
  <c r="BE145"/>
  <c r="BE157"/>
  <c r="BE166"/>
  <c r="BE180"/>
  <c r="BE189"/>
  <c r="BE231"/>
  <c r="BE234"/>
  <c r="BE238"/>
  <c r="BE248"/>
  <c r="BE256"/>
  <c r="BE263"/>
  <c r="BE139"/>
  <c r="BE148"/>
  <c r="BE169"/>
  <c r="BE172"/>
  <c r="BE177"/>
  <c r="BE183"/>
  <c r="BE186"/>
  <c r="BE208"/>
  <c r="BE211"/>
  <c r="BE225"/>
  <c r="BE228"/>
  <c r="BE253"/>
  <c r="J92"/>
  <c r="J118"/>
  <c r="BE175"/>
  <c r="BE192"/>
  <c r="BE205"/>
  <c r="BE215"/>
  <c r="BE244"/>
  <c r="BE270"/>
  <c r="BE276"/>
  <c r="BE136"/>
  <c r="BE151"/>
  <c r="BE154"/>
  <c r="BE160"/>
  <c r="BE163"/>
  <c r="BE196"/>
  <c r="BE201"/>
  <c r="BE219"/>
  <c r="BE241"/>
  <c r="BE259"/>
  <c r="BE267"/>
  <c r="BE273"/>
  <c i="2" r="J92"/>
  <c r="J114"/>
  <c r="BE123"/>
  <c r="BE127"/>
  <c r="BE134"/>
  <c r="BE141"/>
  <c r="BE162"/>
  <c r="BE171"/>
  <c r="BE177"/>
  <c r="BE180"/>
  <c r="E110"/>
  <c r="F117"/>
  <c r="BE147"/>
  <c r="BE168"/>
  <c r="BE184"/>
  <c r="BE137"/>
  <c r="BE144"/>
  <c r="BE159"/>
  <c r="BE165"/>
  <c r="BE130"/>
  <c r="BE150"/>
  <c r="BE154"/>
  <c r="BE174"/>
  <c r="F36"/>
  <c i="1" r="BC95"/>
  <c i="3" r="F35"/>
  <c i="1" r="BB96"/>
  <c i="4" r="F35"/>
  <c i="1" r="BB97"/>
  <c i="5" r="J34"/>
  <c i="1" r="AW98"/>
  <c i="5" r="F34"/>
  <c i="1" r="BA98"/>
  <c i="6" r="F35"/>
  <c i="1" r="BB99"/>
  <c i="2" r="F37"/>
  <c i="1" r="BD95"/>
  <c i="3" r="J34"/>
  <c i="1" r="AW96"/>
  <c i="4" r="F34"/>
  <c i="1" r="BA97"/>
  <c i="4" r="F37"/>
  <c i="1" r="BD97"/>
  <c i="5" r="F37"/>
  <c i="1" r="BD98"/>
  <c i="2" r="F34"/>
  <c i="1" r="BA95"/>
  <c i="2" r="F35"/>
  <c i="1" r="BB95"/>
  <c i="3" r="F37"/>
  <c i="1" r="BD96"/>
  <c i="4" r="F36"/>
  <c i="1" r="BC97"/>
  <c i="5" r="F36"/>
  <c i="1" r="BC98"/>
  <c i="6" r="F37"/>
  <c i="1" r="BD99"/>
  <c i="2" r="J34"/>
  <c i="1" r="AW95"/>
  <c i="3" r="F36"/>
  <c i="1" r="BC96"/>
  <c i="3" r="F34"/>
  <c i="1" r="BA96"/>
  <c i="4" r="J34"/>
  <c i="1" r="AW97"/>
  <c i="5" r="F35"/>
  <c i="1" r="BB98"/>
  <c i="6" r="J34"/>
  <c i="1" r="AW99"/>
  <c i="6" r="F34"/>
  <c i="1" r="BA99"/>
  <c i="6" r="F36"/>
  <c i="1" r="BC99"/>
  <c i="2" l="1" r="T121"/>
  <c r="T120"/>
  <c i="3" r="T125"/>
  <c r="T124"/>
  <c r="R125"/>
  <c r="R124"/>
  <c i="6" r="P122"/>
  <c r="P121"/>
  <c i="1" r="AU99"/>
  <c i="3" r="P125"/>
  <c r="P124"/>
  <c i="1" r="AU96"/>
  <c i="6" r="BK122"/>
  <c r="J122"/>
  <c r="J97"/>
  <c r="T122"/>
  <c r="T121"/>
  <c i="5" r="T122"/>
  <c r="T121"/>
  <c i="4" r="T125"/>
  <c r="T124"/>
  <c i="2" r="P121"/>
  <c r="P120"/>
  <c i="1" r="AU95"/>
  <c i="3" r="BK125"/>
  <c r="J125"/>
  <c r="J97"/>
  <c i="6" r="J123"/>
  <c r="J98"/>
  <c i="2" r="BK121"/>
  <c r="J121"/>
  <c r="J97"/>
  <c i="5" r="BK122"/>
  <c r="J122"/>
  <c r="J97"/>
  <c i="4" r="BK125"/>
  <c r="BK124"/>
  <c r="J124"/>
  <c r="J96"/>
  <c i="2" r="J33"/>
  <c i="1" r="AV95"/>
  <c r="AT95"/>
  <c i="4" r="J33"/>
  <c i="1" r="AV97"/>
  <c r="AT97"/>
  <c r="BC94"/>
  <c r="W32"/>
  <c r="BB94"/>
  <c r="W31"/>
  <c i="3" r="J33"/>
  <c i="1" r="AV96"/>
  <c r="AT96"/>
  <c i="5" r="J33"/>
  <c i="1" r="AV98"/>
  <c r="AT98"/>
  <c i="6" r="F33"/>
  <c i="1" r="AZ99"/>
  <c i="2" r="F33"/>
  <c i="1" r="AZ95"/>
  <c i="4" r="F33"/>
  <c i="1" r="AZ97"/>
  <c i="6" r="J33"/>
  <c i="1" r="AV99"/>
  <c r="AT99"/>
  <c i="3" r="F33"/>
  <c i="1" r="AZ96"/>
  <c i="5" r="F33"/>
  <c i="1" r="AZ98"/>
  <c r="BA94"/>
  <c r="AW94"/>
  <c r="AK30"/>
  <c r="BD94"/>
  <c r="W33"/>
  <c i="2" l="1" r="BK120"/>
  <c r="J120"/>
  <c r="J96"/>
  <c i="6" r="BK121"/>
  <c r="J121"/>
  <c r="J96"/>
  <c i="4" r="J125"/>
  <c r="J97"/>
  <c i="3" r="BK124"/>
  <c r="J124"/>
  <c r="J96"/>
  <c i="5" r="BK121"/>
  <c r="J121"/>
  <c r="J96"/>
  <c i="1" r="AU94"/>
  <c r="AX94"/>
  <c r="AY94"/>
  <c i="4" r="J30"/>
  <c i="1" r="AG97"/>
  <c r="W30"/>
  <c r="AZ94"/>
  <c r="AV94"/>
  <c r="AK29"/>
  <c i="4" l="1" r="J39"/>
  <c i="1" r="AN97"/>
  <c i="2" r="J30"/>
  <c i="1" r="AG95"/>
  <c i="6" r="J30"/>
  <c i="1" r="AG99"/>
  <c i="3" r="J30"/>
  <c i="1" r="AG96"/>
  <c r="AT94"/>
  <c i="5" r="J30"/>
  <c i="1" r="AG98"/>
  <c r="W29"/>
  <c i="2" l="1" r="J39"/>
  <c i="3" r="J39"/>
  <c i="5" r="J39"/>
  <c i="6" r="J39"/>
  <c i="1" r="AN95"/>
  <c r="AN96"/>
  <c r="AN98"/>
  <c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<sst xmlns="http://schemas.openxmlformats.org/spreadsheetml/2006/main">
  <si>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</si>
  <si>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</si>
  <si>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</si>
  <si>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</si>
  <si>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</si>
  <si>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{e6e91d3b-077a-436f-8631-06a0a854e40d}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</si>
  <si>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</si>
  <si>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</si>
  <si>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</si>
  <si>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</si>
  <si>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</si>
  <si>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</si>
  <si>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</si>
  <si>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</si>
  <si>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3490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</si>
  <si>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</si>
  <si>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</si>
  <si>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oprava hrází v k.ú. Lesnice, Postřelmov</t>
  </si>
  <si>
    <t>KSO:</t>
  </si>
  <si>
    <t>CC-CZ:</t>
  </si>
  <si>
    <t>Místo:</t>
  </si>
  <si>
    <t>k.ú. Lesnice, Postřelmov</t>
  </si>
  <si>
    <t>Datum:</t>
  </si>
  <si>
    <t>25. 8. 2025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</si>
  <si>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</si>
  <si>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</si>
  <si>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</si>
  <si>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</si>
  <si>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</si>
  <si>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</si>
  <si>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</si>
  <si>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</si>
  <si>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</si>
  <si>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49241648</t>
  </si>
  <si>
    <t>VODNÍ DÍLA - TBD a.s.</t>
  </si>
  <si>
    <t>CZ49241648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</si>
  <si>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</si>
  <si>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</si>
  <si>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</si>
  <si>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</si>
  <si>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</si>
  <si>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</si>
  <si>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</si>
  <si>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</si>
  <si>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</si>
  <si>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</si>
  <si>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</si>
  <si>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</si>
  <si>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</si>
  <si>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</si>
  <si>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</si>
  <si>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</si>
  <si>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</si>
  <si>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</si>
  <si>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</si>
  <si>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</si>
  <si>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</si>
  <si>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</si>
  <si>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</si>
  <si>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</si>
  <si>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</si>
  <si>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</si>
  <si>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</si>
  <si>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</si>
  <si>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</si>
  <si>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</si>
  <si>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</si>
  <si>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</si>
  <si>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</si>
  <si>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</si>
  <si>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</si>
  <si>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</si>
  <si>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</si>
  <si>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</si>
  <si>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</si>
  <si>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</si>
  <si>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</si>
  <si>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</si>
  <si>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</si>
  <si>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</si>
  <si>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</si>
  <si>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</si>
  <si>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</si>
  <si>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</si>
  <si>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</si>
  <si>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3490_01</t>
  </si>
  <si>
    <t>SO01 Ochranná hráz Lesnice I, Morava LB</t>
  </si>
  <si>
    <t>STA</t>
  </si>
  <si>
    <t>1</t>
  </si>
  <si>
    <t>{d04be703-bcc5-4da0-8c0c-1f64ccde7286}</t>
  </si>
  <si>
    <t>2</t>
  </si>
  <si>
    <t>3490_02</t>
  </si>
  <si>
    <t>SO02 Hráz LB Morava Lesnice</t>
  </si>
  <si>
    <t>{1beff9f4-8e3e-480c-a4e2-63bf015ee0e1}</t>
  </si>
  <si>
    <t>3490_03</t>
  </si>
  <si>
    <t>SO03 Hráz PB Morava Postřelmov 299,0 – 300,0</t>
  </si>
  <si>
    <t>{b92d3c7e-a4bd-4798-b3cc-c106f1b8d644}</t>
  </si>
  <si>
    <t>3490_04</t>
  </si>
  <si>
    <t>SO04 Hráz PB Morava Postřelmov 300,0 – 301,9</t>
  </si>
  <si>
    <t>{48b8fa51-5fd2-44ba-a8db-2cee18277374}</t>
  </si>
  <si>
    <t>3490_05</t>
  </si>
  <si>
    <t>ostatní náklady</t>
  </si>
  <si>
    <t>{917243d2-89c4-4e8b-b6e8-0d53aeb27d84}</t>
  </si>
  <si>
    <t>KRYCÍ LIST SOUPISU PRACÍ</t>
  </si>
  <si>
    <t>Objekt:</t>
  </si>
  <si>
    <t>3490_01 - SO01 Ochranná hráz Lesnice I, Morava LB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</si>
  <si>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</si>
  <si>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</si>
  <si>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</si>
  <si>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</si>
  <si>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</si>
  <si>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</si>
  <si>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</si>
  <si>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</si>
  <si>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</si>
  <si>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</si>
  <si>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</si>
  <si>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</si>
  <si>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</si>
  <si>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</si>
  <si>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</si>
  <si>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</si>
  <si>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</si>
  <si>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</si>
  <si>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</si>
  <si>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</si>
  <si>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</si>
  <si>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</si>
  <si>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</si>
  <si>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</si>
  <si>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</si>
  <si>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</si>
  <si>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M</t>
  </si>
  <si>
    <t>00572470</t>
  </si>
  <si>
    <t>osivo směs travní univerzál</t>
  </si>
  <si>
    <t>kg</t>
  </si>
  <si>
    <t>CS ÚRS 2021 01</t>
  </si>
  <si>
    <t>8</t>
  </si>
  <si>
    <t>4</t>
  </si>
  <si>
    <t>-403695125</t>
  </si>
  <si>
    <t>PP</t>
  </si>
  <si>
    <t>VV</t>
  </si>
  <si>
    <t>"svah hráze"5500</t>
  </si>
  <si>
    <t>5500*0,02 'Přepočtené koeficientem množství</t>
  </si>
  <si>
    <t>16</t>
  </si>
  <si>
    <t>10364101R</t>
  </si>
  <si>
    <t>zemina pro terénní úpravy - ornice</t>
  </si>
  <si>
    <t>t</t>
  </si>
  <si>
    <t>-1447378990</t>
  </si>
  <si>
    <t>"svah hráze"5500*0,1*1,35</t>
  </si>
  <si>
    <t>K</t>
  </si>
  <si>
    <t>122251105</t>
  </si>
  <si>
    <t>Odkopávky a prokopávky nezapažené v hornině třídy těžitelnosti I skupiny 3 objem do 1000 m3 strojně</t>
  </si>
  <si>
    <t>m3</t>
  </si>
  <si>
    <t>CS ÚRS 2025 02</t>
  </si>
  <si>
    <t>-147697319</t>
  </si>
  <si>
    <t>Odkopávky a prokopávky nezapažené strojně v hornině třídy těžitelnosti I skupiny 3 přes 500 do 1 000 m3</t>
  </si>
  <si>
    <t>"E.2.1, E.2.2, E.2.3, E.2.4, svrchní vrstva koruny hráze tl 0,3m" 1404*0,3</t>
  </si>
  <si>
    <t xml:space="preserve">"E.2.1, E.2.2, E.2.3, E.2.4,  koruna hráze pod svrchní vrstvou" 277,4</t>
  </si>
  <si>
    <t>171103202</t>
  </si>
  <si>
    <t>Uložení sypanin z horniny třídy těžitelnosti I a II skupiny 1 až 4 do hrází nádrží se zhutněním 100 % PS C s příměsí jílu přes 20 do 50 %</t>
  </si>
  <si>
    <t>716624368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</si>
  <si>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</si>
  <si>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"E.2.1, E.2.2, dosypání koruny" 302,8</t>
  </si>
  <si>
    <t>3</t>
  </si>
  <si>
    <t>171R01</t>
  </si>
  <si>
    <t>Zemina vhodná do násypu hrází dle ČSN 752410</t>
  </si>
  <si>
    <t>-1431850554</t>
  </si>
  <si>
    <t>P</t>
  </si>
  <si>
    <t xml:space="preserve">Poznámka k položce:_x000d_
- položka obsahuje pořízení zeminy včetně dopravy na stavbu_x000d_
- při využití zeminy z lomu Vitošov je vyžadováno její provápnění </t>
  </si>
  <si>
    <t>"objem zeminy po zhutnění - uvažován dovoz zeminy, vzdálenost 5km" 302,8</t>
  </si>
  <si>
    <t>171151101</t>
  </si>
  <si>
    <t>Hutnění boků násypů pro jakýkoliv sklon a míru zhutnění svahu</t>
  </si>
  <si>
    <t>m2</t>
  </si>
  <si>
    <t>1356803604</t>
  </si>
  <si>
    <t>Hutnění boků násypů z hornin soudržných a sypkých pro jakýkoliv sklon, délku a míru zhutnění svahu</t>
  </si>
  <si>
    <t>"E.2.1, E.2.2, svahy hráze" 5500</t>
  </si>
  <si>
    <t>20</t>
  </si>
  <si>
    <t>181351113</t>
  </si>
  <si>
    <t>Rozprostření ornice tl vrstvy do 200 mm pl přes 500 m2 v rovině nebo ve svahu do 1:5 strojně</t>
  </si>
  <si>
    <t>-175588536</t>
  </si>
  <si>
    <t>Rozprostření a urovnání ornice v rovině nebo ve svahu sklonu do 1:5 strojně při souvislé ploše přes 500 m2, tl. vrstvy do 200 mm</t>
  </si>
  <si>
    <t>18</t>
  </si>
  <si>
    <t>181451122</t>
  </si>
  <si>
    <t>Založení lučního trávníku výsevem plochy přes 1000 m2 ve svahu do 1:2</t>
  </si>
  <si>
    <t>-1472730233</t>
  </si>
  <si>
    <t>Založení trávníku na půdě předem připravené plochy přes 1000 m2 výsevem včetně utažení lučního na svahu přes 1:5 do 1:2</t>
  </si>
  <si>
    <t>5</t>
  </si>
  <si>
    <t>181951112</t>
  </si>
  <si>
    <t>Úprava pláně v hornině třídy těžitelnosti I skupiny 1 až 3 se zhutněním strojně</t>
  </si>
  <si>
    <t>-1645528158</t>
  </si>
  <si>
    <t>Úprava pláně vyrovnáním výškových rozdílů strojně v hornině třídy těžitelnosti I, skupiny 1 až 3 se zhutněním</t>
  </si>
  <si>
    <t>Poznámka k položce:_x000d_
zhutnění min na 95% PS</t>
  </si>
  <si>
    <t>"E.2.2, E.2.3, plocha koruny" 3*571,5</t>
  </si>
  <si>
    <t>6</t>
  </si>
  <si>
    <t>100R3</t>
  </si>
  <si>
    <t>Likvidace přebytků zeminy v souladu se zákonem č. 541/2020 Sb., o odpadech - předpoklad odvoz na skládku</t>
  </si>
  <si>
    <t>427661007</t>
  </si>
  <si>
    <t>Poznámka k položce:_x000d_
součástí položky jsou náklady na odvoz zeminy, poplatek (skládkovné) a uložení na skládce</t>
  </si>
  <si>
    <t>9</t>
  </si>
  <si>
    <t>Ostatní konstrukce a práce, bourání</t>
  </si>
  <si>
    <t>7</t>
  </si>
  <si>
    <t>912111112</t>
  </si>
  <si>
    <t>Montáž zábrany parkovací sloupku v do 800 mm se zabetonovanou patkou</t>
  </si>
  <si>
    <t>kus</t>
  </si>
  <si>
    <t>1731868859</t>
  </si>
  <si>
    <t>Montáž zábrany parkovací tvaru sloupku do výšky 800 mm se zabetonovanou patkou</t>
  </si>
  <si>
    <t>"E.2.1, E.2.2, zpětné osazení stávající zábrany po dokončení stavby" 2</t>
  </si>
  <si>
    <t>919722152</t>
  </si>
  <si>
    <t>Geobuňky pro stabilizaci podkladu z PE tl přes 100 do 200 mm pl přes 20 do 30 buněk/m2</t>
  </si>
  <si>
    <t>-1856861061</t>
  </si>
  <si>
    <t>Geobuňky pro stabilizaci podkladu z polyetylenu, výšky 200 mm, počet buněk přes 20 do 30/m2</t>
  </si>
  <si>
    <t>"E.2.2, E.2.3, E.2.5, plocha" 3*571,5</t>
  </si>
  <si>
    <t>919722712</t>
  </si>
  <si>
    <t>Zásyp geobuněk pro stabilizaci podkladu tl přes 200 do 300 mm</t>
  </si>
  <si>
    <t>-1141261761</t>
  </si>
  <si>
    <t>Geobuňky provedení zásypu geobuněk včetně krycí vrstvy tl. 100 mm celková tloušťka přes 200 do 300 mm</t>
  </si>
  <si>
    <t>10</t>
  </si>
  <si>
    <t>58337302</t>
  </si>
  <si>
    <t>štěrkopísek frakce 0/16</t>
  </si>
  <si>
    <t>1047275119</t>
  </si>
  <si>
    <t>"E.2.2, E.2.3, E.2.5" 1714,5*0,06*1,8</t>
  </si>
  <si>
    <t>11</t>
  </si>
  <si>
    <t>58343930</t>
  </si>
  <si>
    <t>kamenivo drcené hrubé frakce 16/32</t>
  </si>
  <si>
    <t>-1372833087</t>
  </si>
  <si>
    <t>"E.2.2, E.2.3, E.2.5" 1714,5*0,04*1,6</t>
  </si>
  <si>
    <t>58344197</t>
  </si>
  <si>
    <t>štěrkodrť frakce 0/63</t>
  </si>
  <si>
    <t>-1687973666</t>
  </si>
  <si>
    <t>"E.2.2, E.2.3, E.2.5" 1714,5*0,25*1,8</t>
  </si>
  <si>
    <t>13</t>
  </si>
  <si>
    <t>919726122</t>
  </si>
  <si>
    <t>Geotextilie pro ochranu, separaci a filtraci netkaná měrná hm přes 200 do 300 g/m2</t>
  </si>
  <si>
    <t>-1109135257</t>
  </si>
  <si>
    <t>Geotextilie netkaná pro ochranu, separaci nebo filtraci měrná hmotnost přes 200 do 300 g/m2</t>
  </si>
  <si>
    <t>14</t>
  </si>
  <si>
    <t>966006251</t>
  </si>
  <si>
    <t>Odstranění zábrany parkovací zabetonovaného sloupku v do 800 mm</t>
  </si>
  <si>
    <t>-727086806</t>
  </si>
  <si>
    <t>Odstranění parkovací zábrany s odklizením materiálu na vzdálenost do 20 m nebo s naložením na dopravní prostředek sloupku zabetonovaného</t>
  </si>
  <si>
    <t>"E.2.1, E.2.2, dočasné odstranění zábrany" 2</t>
  </si>
  <si>
    <t>998</t>
  </si>
  <si>
    <t>Přesun hmot</t>
  </si>
  <si>
    <t>15</t>
  </si>
  <si>
    <t>998332011</t>
  </si>
  <si>
    <t>Přesun hmot pro úpravy vodních toků a kanály</t>
  </si>
  <si>
    <t>-1059709357</t>
  </si>
  <si>
    <t>Přesun hmot pro úpravy vodních toků a kanály, hráze rybníků apod. dopravní vzdálenost do 500 m</t>
  </si>
  <si>
    <t>3490_02 - SO02 Hráz LB Morava Lesnice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</si>
  <si>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</si>
  <si>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</si>
  <si>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</si>
  <si>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997 - Doprava suti a vybouraných hmot</t>
  </si>
  <si>
    <t>112101101</t>
  </si>
  <si>
    <t>Odstranění stromů listnatých průměru kmene přes 100 do 300 mm</t>
  </si>
  <si>
    <t>-783474280</t>
  </si>
  <si>
    <t>Odstranění stromů s odřezáním kmene a s odvětvením listnatých, průměru kmene přes 100 do 300 mm</t>
  </si>
  <si>
    <t>"F.2, E.3.1" 15</t>
  </si>
  <si>
    <t>112101102</t>
  </si>
  <si>
    <t>Odstranění stromů listnatých průměru kmene přes 300 do 500 mm</t>
  </si>
  <si>
    <t>-1878928051</t>
  </si>
  <si>
    <t>Odstranění stromů s odřezáním kmene a s odvětvením listnatých, průměru kmene přes 300 do 500 mm</t>
  </si>
  <si>
    <t>"F.2, E.3.1" 14</t>
  </si>
  <si>
    <t>112101103</t>
  </si>
  <si>
    <t>Odstranění stromů listnatých průměru kmene přes 500 do 700 mm</t>
  </si>
  <si>
    <t>1442885704</t>
  </si>
  <si>
    <t>Odstranění stromů s odřezáním kmene a s odvětvením listnatých, průměru kmene přes 500 do 700 mm</t>
  </si>
  <si>
    <t>"F.2, E.3.1" 9</t>
  </si>
  <si>
    <t>112155115</t>
  </si>
  <si>
    <t>Štěpkování stromků a větví v zapojeném porostu průměru kmene do 300 mm s naložením</t>
  </si>
  <si>
    <t>225817525</t>
  </si>
  <si>
    <t>Štěpkování s naložením na dopravní prostředek a odvozem do 20 km stromků a větví v zapojeném porostu, průměru kmene do 300 mm</t>
  </si>
  <si>
    <t>112155121</t>
  </si>
  <si>
    <t>Štěpkování stromků a větví v zapojeném porostu průměru kmene přes 300 do 500 mm s naložením</t>
  </si>
  <si>
    <t>31687785</t>
  </si>
  <si>
    <t>Štěpkování s naložením na dopravní prostředek a odvozem do 20 km stromků a větví v zapojeném porostu, průměru kmene přes 300 do 500 mm</t>
  </si>
  <si>
    <t>112155125</t>
  </si>
  <si>
    <t>Štěpkování stromků a větví v zapojeném porostu průměru kmene přes 500 do 700 mm s naložením</t>
  </si>
  <si>
    <t>1275166758</t>
  </si>
  <si>
    <t>Štěpkování s naložením na dopravní prostředek a odvozem do 20 km stromků a větví v zapojeném porostu, průměru kmene přes 500 do 700 mm</t>
  </si>
  <si>
    <t>45</t>
  </si>
  <si>
    <t>162201411</t>
  </si>
  <si>
    <t>Vodorovné přemístění kmenů stromů listnatých do 1 km D kmene přes 100 do 300 mm</t>
  </si>
  <si>
    <t>1005475001</t>
  </si>
  <si>
    <t>Vodorovné přemístění větví, kmenů nebo pařezů s naložením, složením a dopravou do 1000 m kmenů stromů listnatých, průměru přes 100 do 300 mm</t>
  </si>
  <si>
    <t>46</t>
  </si>
  <si>
    <t>162201412</t>
  </si>
  <si>
    <t>Vodorovné přemístění kmenů stromů listnatých do 1 km D kmene přes 300 do 500 mm</t>
  </si>
  <si>
    <t>1428986737</t>
  </si>
  <si>
    <t>Vodorovné přemístění větví, kmenů nebo pařezů s naložením, složením a dopravou do 1000 m kmenů stromů listnatých, průměru přes 300 do 500 mm</t>
  </si>
  <si>
    <t>47</t>
  </si>
  <si>
    <t>162201413</t>
  </si>
  <si>
    <t>Vodorovné přemístění kmenů stromů listnatých do 1 km D kmene přes 500 do 700 mm</t>
  </si>
  <si>
    <t>1873196587</t>
  </si>
  <si>
    <t>Vodorovné přemístění větví, kmenů nebo pařezů s naložením, složením a dopravou do 1000 m kmenů stromů listnatých, průměru přes 500 do 700 mm</t>
  </si>
  <si>
    <t>112251101</t>
  </si>
  <si>
    <t>Odstranění pařezů průměru přes 100 do 300 mm</t>
  </si>
  <si>
    <t>-917678096</t>
  </si>
  <si>
    <t>Odstranění pařezů strojně s jejich vykopáním nebo vytrháním průměru přes 100 do 300 mm</t>
  </si>
  <si>
    <t>112251103</t>
  </si>
  <si>
    <t>Odstranění pařezů průměru přes 500 do 700 mm</t>
  </si>
  <si>
    <t>554498421</t>
  </si>
  <si>
    <t>Odstranění pařezů strojně s jejich vykopáním nebo vytrháním průměru přes 500 do 700 mm</t>
  </si>
  <si>
    <t>112251102</t>
  </si>
  <si>
    <t>Odstranění pařezů průměru přes 300 do 500 mm</t>
  </si>
  <si>
    <t>-1720023858</t>
  </si>
  <si>
    <t>Odstranění pařezů strojně s jejich vykopáním nebo vytrháním průměru přes 300 do 500 mm</t>
  </si>
  <si>
    <t>37</t>
  </si>
  <si>
    <t>162201421</t>
  </si>
  <si>
    <t>Vodorovné přemístění pařezů do 1 km D přes 100 do 300 mm</t>
  </si>
  <si>
    <t>578738433</t>
  </si>
  <si>
    <t>Vodorovné přemístění větví, kmenů nebo pařezů s naložením, složením a dopravou do 1000 m pařezů kmenů, průměru přes 100 do 300 mm</t>
  </si>
  <si>
    <t>39</t>
  </si>
  <si>
    <t>162201422</t>
  </si>
  <si>
    <t>Vodorovné přemístění pařezů do 1 km D přes 300 do 500 mm</t>
  </si>
  <si>
    <t>-1743594297</t>
  </si>
  <si>
    <t>Vodorovné přemístění větví, kmenů nebo pařezů s naložením, složením a dopravou do 1000 m pařezů kmenů, průměru přes 300 do 500 mm</t>
  </si>
  <si>
    <t>38</t>
  </si>
  <si>
    <t>162201423</t>
  </si>
  <si>
    <t>Vodorovné přemístění pařezů do 1 km D přes 500 do 700 mm</t>
  </si>
  <si>
    <t>-624410952</t>
  </si>
  <si>
    <t>Vodorovné přemístění větví, kmenů nebo pařezů s naložením, složením a dopravou do 1000 m pařezů kmenů, průměru přes 500 do 700 mm</t>
  </si>
  <si>
    <t>42</t>
  </si>
  <si>
    <t>162301971</t>
  </si>
  <si>
    <t>Příplatek k vodorovnému přemístění pařezů D přes 100 do 300 mm ZKD 1 km</t>
  </si>
  <si>
    <t>1714942870</t>
  </si>
  <si>
    <t>Vodorovné přemístění větví, kmenů nebo pařezů s naložením, složením a dopravou Příplatek k cenám za každých dalších i započatých 1000 m přes 1000 m pařezů kmenů, průměru přes 100 do 300 mm</t>
  </si>
  <si>
    <t>"odvoz do 5 km" 4*15</t>
  </si>
  <si>
    <t>44</t>
  </si>
  <si>
    <t>162301972</t>
  </si>
  <si>
    <t>Příplatek k vodorovnému přemístění pařezů D přes 300 do 500 mm ZKD 1 km</t>
  </si>
  <si>
    <t>2023019629</t>
  </si>
  <si>
    <t>"odvoz do 5 km" 4*14</t>
  </si>
  <si>
    <t>41</t>
  </si>
  <si>
    <t>162301973</t>
  </si>
  <si>
    <t>Příplatek k vodorovnému přemístění pařezů D přes 500 do 700 mm ZKD 1 km</t>
  </si>
  <si>
    <t>-2083062704</t>
  </si>
  <si>
    <t>Vodorovné přemístění větví, kmenů nebo pařezů s naložením, složením a dopravou Příplatek k cenám za každých dalších i započatých 1000 m přes 1000 m pařezů kmenů, průměru přes 500 do 700 mm</t>
  </si>
  <si>
    <t>"odvoz do 5 km" 4*9</t>
  </si>
  <si>
    <t>52</t>
  </si>
  <si>
    <t>221249434</t>
  </si>
  <si>
    <t>"svah hráze"245*0,1*1,35</t>
  </si>
  <si>
    <t>54</t>
  </si>
  <si>
    <t>181351103</t>
  </si>
  <si>
    <t>Rozprostření ornice tl vrstvy do 200 mm pl přes 100 do 500 m2 v rovině nebo ve svahu do 1:5 strojně</t>
  </si>
  <si>
    <t>-2080365852</t>
  </si>
  <si>
    <t>Rozprostření a urovnání ornice v rovině nebo ve svahu sklonu do 1:5 strojně při souvislé ploše přes 100 do 500 m2, tl. vrstvy do 200 mm</t>
  </si>
  <si>
    <t>"koruna hráze"245</t>
  </si>
  <si>
    <t>49</t>
  </si>
  <si>
    <t>457532111</t>
  </si>
  <si>
    <t>Filtrační vrstvy z hrubého drceného kameniva se zhutněním frakce od 4 až 8 do 22 až 32 mm</t>
  </si>
  <si>
    <t>1365845201</t>
  </si>
  <si>
    <t>Filtrační vrstvy jakékoliv tloušťky a sklonu z hrubého drceného kameniva se zhutněním do 10 pojezdů/m3, frakce od 4-8 do 22-32 mm</t>
  </si>
  <si>
    <t>"podsyp pod kamennou rovnaninu, frakce 16/32 mm"65,8</t>
  </si>
  <si>
    <t>40</t>
  </si>
  <si>
    <t>99901</t>
  </si>
  <si>
    <t>Poplatek za uložení dřevní hmota na skládce</t>
  </si>
  <si>
    <t>52271505</t>
  </si>
  <si>
    <t>(15*0,04+14*0,1+9*0,4)*0,8</t>
  </si>
  <si>
    <t>-516743672</t>
  </si>
  <si>
    <t>"E.3.2, E.3.3, E.3.4, dosypání koruny" 115,6</t>
  </si>
  <si>
    <t>"E.3.5, zpětný zásyp zářezu" 145</t>
  </si>
  <si>
    <t>122251104</t>
  </si>
  <si>
    <t>Odkopávky a prokopávky nezapažené v hornině třídy těžitelnosti I skupiny 3 objem do 500 m3 strojně</t>
  </si>
  <si>
    <t>1629480028</t>
  </si>
  <si>
    <t>Odkopávky a prokopávky nezapažené strojně v hornině třídy těžitelnosti I skupiny 3 přes 100 do 500 m3</t>
  </si>
  <si>
    <t xml:space="preserve">"E.3.1, E.3.2,  svrchní vrstva koruny hráze tl 0,1m" 507*0,1</t>
  </si>
  <si>
    <t xml:space="preserve">"E.3.1. E.3.4,  pod kamenným opevněním" 121,17</t>
  </si>
  <si>
    <t>"E.3.5, zářez pro propustek" 145</t>
  </si>
  <si>
    <t>-986012421</t>
  </si>
  <si>
    <t>"objem zeminy po zhutnění - uvažován dovoz zeminy, vzdálenost 5km" 260,6</t>
  </si>
  <si>
    <t>-2142981390</t>
  </si>
  <si>
    <t>"E.3.1, E.3.4, svahy hráze" 658</t>
  </si>
  <si>
    <t>17</t>
  </si>
  <si>
    <t>181411121</t>
  </si>
  <si>
    <t>Založení lučního trávníku výsevem pl do 1000 m2 v rovině a ve svahu do 1:5</t>
  </si>
  <si>
    <t>1280718482</t>
  </si>
  <si>
    <t>Založení trávníku na půdě předem připravené plochy do 1000 m2 výsevem včetně utažení lučního v rovině nebo na svahu do 1:5</t>
  </si>
  <si>
    <t>"E.3.2, E.3.3, E.3.4, koruna hráze" 245</t>
  </si>
  <si>
    <t>-1651112546</t>
  </si>
  <si>
    <t>245*0,02 'Přepočtené koeficientem množství</t>
  </si>
  <si>
    <t>19</t>
  </si>
  <si>
    <t>-403133950</t>
  </si>
  <si>
    <t>"E.3.2, E.3.3, E.3.4, koruna hráze, 2x" 245 * 2</t>
  </si>
  <si>
    <t>-1073336954</t>
  </si>
  <si>
    <t>Svislé a kompletní konstrukce</t>
  </si>
  <si>
    <t>321321116</t>
  </si>
  <si>
    <t>Konstrukce vodních staveb ze ŽB mrazuvzdorného tř. C 30/37</t>
  </si>
  <si>
    <t>-1460022550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</si>
  <si>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</si>
  <si>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"E.3.5, čelo propustku, 2x" 24,5</t>
  </si>
  <si>
    <t>22</t>
  </si>
  <si>
    <t>321351010</t>
  </si>
  <si>
    <t>Bednění konstrukcí vodních staveb rovinné - zřízení</t>
  </si>
  <si>
    <t>1395697612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</si>
  <si>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</si>
  <si>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"E.3.5, čelo propustku, 2x" (3,2*2,8*2+0,8*2,8*2+3,14*0,6*0,8)*2</t>
  </si>
  <si>
    <t>23</t>
  </si>
  <si>
    <t>321352010</t>
  </si>
  <si>
    <t>Bednění konstrukcí vodních staveb rovinné - odstranění</t>
  </si>
  <si>
    <t>1949958381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</si>
  <si>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</si>
  <si>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24</t>
  </si>
  <si>
    <t>321368211</t>
  </si>
  <si>
    <t>Výztuž železobetonových konstrukcí vodních staveb ze svařovaných sítí</t>
  </si>
  <si>
    <t>2100284397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</si>
  <si>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</si>
  <si>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"E.3.5, čelo propustku, 2x" 0,128</t>
  </si>
  <si>
    <t>Vodorovné konstrukce</t>
  </si>
  <si>
    <t>25</t>
  </si>
  <si>
    <t>451573111</t>
  </si>
  <si>
    <t>Lože pod potrubí otevřený výkop ze štěrkopísku</t>
  </si>
  <si>
    <t>811667699</t>
  </si>
  <si>
    <t>Lože pod potrubí, stoky a drobné objekty v otevřeném výkopu z písku a štěrkopísku do 63 mm</t>
  </si>
  <si>
    <t>"E.3.5" 17,5*0,1</t>
  </si>
  <si>
    <t>26</t>
  </si>
  <si>
    <t>452311131</t>
  </si>
  <si>
    <t>Podkladní desky z betonu prostého bez zvýšených nároků na prostředí tř. C 12/15 otevřený výkop</t>
  </si>
  <si>
    <t>659796693</t>
  </si>
  <si>
    <t>Podkladní a zajišťovací konstrukce z betonu prostého v otevřeném výkopu bez zvýšených nároků na prostředí desky pod potrubí, stoky a drobné objekty z betonu tř. C 12/15</t>
  </si>
  <si>
    <t>"E.3.5., podklad čela propustku" 2*0,65</t>
  </si>
  <si>
    <t>27</t>
  </si>
  <si>
    <t>463212121</t>
  </si>
  <si>
    <t>Rovnanina z lomového kamene upraveného s vyplněním spár těženým kamenivem</t>
  </si>
  <si>
    <t>727855054</t>
  </si>
  <si>
    <t>Rovnanina z lomového kamene upraveného, tříděného jakékoliv tloušťky rovnaniny s vyplněním spár a dutin těženým kamenivem</t>
  </si>
  <si>
    <t>"E.3.1, E.3.3, opevnění svahu" 203</t>
  </si>
  <si>
    <t>"E.3.5, opevnění nátoku a výtoku" 2,56</t>
  </si>
  <si>
    <t>28</t>
  </si>
  <si>
    <t>463212191</t>
  </si>
  <si>
    <t>Příplatek za vypracováni líce rovnaniny</t>
  </si>
  <si>
    <t>-431056163</t>
  </si>
  <si>
    <t>Rovnanina z lomového kamene upraveného, tříděného Příplatek k cenám za vypracování líce</t>
  </si>
  <si>
    <t>"E.3.1, opevnění svahu" 290</t>
  </si>
  <si>
    <t>"E.3.5, opevnění nátoku a výtoku" 3,2*1*2</t>
  </si>
  <si>
    <t>Vedení trubní dálková a přípojná</t>
  </si>
  <si>
    <t>29</t>
  </si>
  <si>
    <t>812442121</t>
  </si>
  <si>
    <t>Montáž potrubí z trub TBH s integrovaným pryžovým těsněním otevřený výkop sklon do 20 % DN 600</t>
  </si>
  <si>
    <t>m</t>
  </si>
  <si>
    <t>921090782</t>
  </si>
  <si>
    <t>Montáž potrubí z trub betonových hrdlových v otevřeném výkopu ve sklonu do 20 % s integrovaným pryžovým těsněním DN 600</t>
  </si>
  <si>
    <t>"E.3.5, propustek" 17,5</t>
  </si>
  <si>
    <t>30</t>
  </si>
  <si>
    <t>59223023</t>
  </si>
  <si>
    <t>trouba betonová hrdlová DN 600</t>
  </si>
  <si>
    <t>-1320460631</t>
  </si>
  <si>
    <t>17,5*1,01 'Přepočtené koeficientem množství</t>
  </si>
  <si>
    <t>31</t>
  </si>
  <si>
    <t>899623141</t>
  </si>
  <si>
    <t>Obetonování potrubí nebo zdiva stok betonem prostým tř. C 12/15 v otevřeném výkopu</t>
  </si>
  <si>
    <t>-558523359</t>
  </si>
  <si>
    <t>Obetonování potrubí nebo zdiva stok betonem prostým v otevřeném výkopu, betonem tř. C 12/15</t>
  </si>
  <si>
    <t>"E.3.5, propustek" 5</t>
  </si>
  <si>
    <t>32</t>
  </si>
  <si>
    <t>961044111</t>
  </si>
  <si>
    <t>Bourání základů z betonu prostého</t>
  </si>
  <si>
    <t>-1544299252</t>
  </si>
  <si>
    <t>"E.3.5, stávající čela propustku" 5</t>
  </si>
  <si>
    <t>997</t>
  </si>
  <si>
    <t>Doprava suti a vybouraných hmot</t>
  </si>
  <si>
    <t>33</t>
  </si>
  <si>
    <t>997013501</t>
  </si>
  <si>
    <t>Odvoz suti a vybouraných hmot na skládku nebo meziskládku do 1 km se složením</t>
  </si>
  <si>
    <t>661960774</t>
  </si>
  <si>
    <t>Odvoz suti a vybouraných hmot na skládku nebo meziskládku se složením, na vzdálenost do 1 km</t>
  </si>
  <si>
    <t>"prostý beton" 10</t>
  </si>
  <si>
    <t>34</t>
  </si>
  <si>
    <t>997013509</t>
  </si>
  <si>
    <t>Příplatek k odvozu suti a vybouraných hmot na skládku ZKD 1 km přes 1 km</t>
  </si>
  <si>
    <t>-713698052</t>
  </si>
  <si>
    <t>Odvoz suti a vybouraných hmot na skládku nebo meziskládku se složením, na vzdálenost Příplatek k ceně za každý další započatý 1 km přes 1 km</t>
  </si>
  <si>
    <t>"uvažovaná vzd 12km" 11*10</t>
  </si>
  <si>
    <t>35</t>
  </si>
  <si>
    <t>997013601</t>
  </si>
  <si>
    <t>Poplatek za uložení na skládce (skládkovné) stavebního odpadu betonového kód odpadu 17 01 01</t>
  </si>
  <si>
    <t>-343857746</t>
  </si>
  <si>
    <t>Poplatek za uložení stavebního odpadu na skládce (skládkovné) z prostého betonu zatříděného do Katalogu odpadů pod kódem 17 01 01</t>
  </si>
  <si>
    <t>36</t>
  </si>
  <si>
    <t>540226684</t>
  </si>
  <si>
    <t>3490_03 - SO03 Hráz PB Morava Postřelmov 299,0 – 300,0</t>
  </si>
  <si>
    <t xml:space="preserve">    5 - Komunikace pozemní</t>
  </si>
  <si>
    <t>-418784854</t>
  </si>
  <si>
    <t>"svah hráze"12300</t>
  </si>
  <si>
    <t>12300*0,02 'Přepočtené koeficientem množství</t>
  </si>
  <si>
    <t>-33335960</t>
  </si>
  <si>
    <t>"F.2, E.4.1" 1</t>
  </si>
  <si>
    <t>-1682562024</t>
  </si>
  <si>
    <t>"F.2, E.4.1" 6</t>
  </si>
  <si>
    <t>-823870352</t>
  </si>
  <si>
    <t>85492001</t>
  </si>
  <si>
    <t>-1832788224</t>
  </si>
  <si>
    <t>208207573</t>
  </si>
  <si>
    <t>-1561670618</t>
  </si>
  <si>
    <t>1397643562</t>
  </si>
  <si>
    <t>1740858470</t>
  </si>
  <si>
    <t>122251106</t>
  </si>
  <si>
    <t>Odkopávky a prokopávky nezapažené v hornině třídy těžitelnosti I skupiny 3 objem do 5000 m3 strojně</t>
  </si>
  <si>
    <t>-363284877</t>
  </si>
  <si>
    <t>Odkopávky a prokopávky nezapažené strojně v hornině třídy těžitelnosti I skupiny 3 přes 1 000 do 5 000 m3</t>
  </si>
  <si>
    <t>"E.4.2, E.4.4, svrchní vrstva koruny hráze tl 0,3m" 1290,1</t>
  </si>
  <si>
    <t>"E.4.2, E.4.4, koruna hráze" 30,9</t>
  </si>
  <si>
    <t>"E.4.1, obnažení propustků DN800 a DN1200" 10</t>
  </si>
  <si>
    <t>"E.4.5, výkop pro čelo propustku DN1200" 35</t>
  </si>
  <si>
    <t>"E.4.6, výkop pro čelo propustku DN800" 7,7</t>
  </si>
  <si>
    <t>545631966</t>
  </si>
  <si>
    <t>-240544607</t>
  </si>
  <si>
    <t>-344479921</t>
  </si>
  <si>
    <t>-1719391043</t>
  </si>
  <si>
    <t>-518007388</t>
  </si>
  <si>
    <t>-1756082378</t>
  </si>
  <si>
    <t>-779218484</t>
  </si>
  <si>
    <t>"odvoz do 5 km" 4*1</t>
  </si>
  <si>
    <t>1226133405</t>
  </si>
  <si>
    <t>"odvoz do 5 km" 4*6</t>
  </si>
  <si>
    <t>-997453095</t>
  </si>
  <si>
    <t>-899275198</t>
  </si>
  <si>
    <t>"svah hráze"12300*0,1*1,35</t>
  </si>
  <si>
    <t>2072304667</t>
  </si>
  <si>
    <t>"E.4.2, E.4.4, dosypání koruny" 2154</t>
  </si>
  <si>
    <t>"E.4.1, vyrovnání nátrží a prosedlin ve svahu hráze" 41,8</t>
  </si>
  <si>
    <t>-974121806</t>
  </si>
  <si>
    <t>"objem zeminy po zhutnění - uvažován dovoz zeminy, vzdálenost 5km" 2195,8</t>
  </si>
  <si>
    <t>1917946662</t>
  </si>
  <si>
    <t>"E.4.1, E.4.4, svahy hráze" 12300</t>
  </si>
  <si>
    <t>174151101</t>
  </si>
  <si>
    <t>Zásyp jam, šachet rýh nebo kolem objektů sypaninou se zhutněním</t>
  </si>
  <si>
    <t>-955855229</t>
  </si>
  <si>
    <t>Zásyp sypaninou z jakékoliv horniny strojně s uložením výkopku ve vrstvách se zhutněním jam, šachet, rýh nebo kolem objektů v těchto vykopávkách</t>
  </si>
  <si>
    <t>"E.4.5, zpětný zásyp" 10+2,5</t>
  </si>
  <si>
    <t>"E.4.6, zpětný zásyp" 0,6+3,7</t>
  </si>
  <si>
    <t>48</t>
  </si>
  <si>
    <t>-1419345776</t>
  </si>
  <si>
    <t>-656414970</t>
  </si>
  <si>
    <t>1837361024</t>
  </si>
  <si>
    <t>"E.42, E.4.4, koruna hráze" 3836</t>
  </si>
  <si>
    <t>182251101</t>
  </si>
  <si>
    <t>Svahování násypů strojně</t>
  </si>
  <si>
    <t>-723750806</t>
  </si>
  <si>
    <t>Svahování trvalých svahů do projektovaných profilů strojně s potřebným přemístěním výkopku při svahování násypů v jakékoliv hornině</t>
  </si>
  <si>
    <t>"E.4.5, u vyústění" 12</t>
  </si>
  <si>
    <t xml:space="preserve">"E.4.6,  u vyústění" 11</t>
  </si>
  <si>
    <t>642336427</t>
  </si>
  <si>
    <t>43</t>
  </si>
  <si>
    <t>-1084995093</t>
  </si>
  <si>
    <t>(1*0,04+6*0,1+1*0,4)*0,8</t>
  </si>
  <si>
    <t>-1376201099</t>
  </si>
  <si>
    <t>"E.4.5, čelo propustku" 4,3</t>
  </si>
  <si>
    <t>"E.4.5, práh" 7,2</t>
  </si>
  <si>
    <t>"E.4.6, čelo propustku" 3,5</t>
  </si>
  <si>
    <t>"E.4.6, práh" 5,8</t>
  </si>
  <si>
    <t>779149796</t>
  </si>
  <si>
    <t>"E.4.5" 12*0,8+3,8*2*2,2+0,6*3,14*1,2</t>
  </si>
  <si>
    <t>"E.4.6"(2,6+2,8)*2*0,8+3,4*2*1,8+0,6*3,14*0,8</t>
  </si>
  <si>
    <t>1919867235</t>
  </si>
  <si>
    <t>-1486756448</t>
  </si>
  <si>
    <t>"E.4.5" 0,059</t>
  </si>
  <si>
    <t>"E.4.6" 0,043</t>
  </si>
  <si>
    <t>1653257317</t>
  </si>
  <si>
    <t>"E.4.5" 0,5</t>
  </si>
  <si>
    <t>"E.4.6" 1,4</t>
  </si>
  <si>
    <t>1790890159</t>
  </si>
  <si>
    <t>"E.4.5" 1,3</t>
  </si>
  <si>
    <t>"E.4.6" 1,1</t>
  </si>
  <si>
    <t>574847243</t>
  </si>
  <si>
    <t>"E.4.5" 3,2</t>
  </si>
  <si>
    <t>"E.4.6" 2,8</t>
  </si>
  <si>
    <t>Komunikace pozemní</t>
  </si>
  <si>
    <t>561121103</t>
  </si>
  <si>
    <t>Zřízení podkladu nebo ochranné vrstvy vozovky z mechanicky zpevněné zeminy MZ tl 100 mm</t>
  </si>
  <si>
    <t>-1606730733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</si>
  <si>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</si>
  <si>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"E.4.2, E.4.3, E.4.4, zpevnění koruny násypem 16/32 a prosypkou 0/16" 4*959</t>
  </si>
  <si>
    <t>-161047458</t>
  </si>
  <si>
    <t>489384283</t>
  </si>
  <si>
    <t>115,1*2</t>
  </si>
  <si>
    <t>891475321</t>
  </si>
  <si>
    <t>Montáž zpětných klapek DN 800</t>
  </si>
  <si>
    <t>-1530035193</t>
  </si>
  <si>
    <t>Montáž vodovodních armatur na potrubí zpětných klapek DN 800</t>
  </si>
  <si>
    <t>"E.4.6, propustek DN800" 1</t>
  </si>
  <si>
    <t>VAG.W0000080PTKG000</t>
  </si>
  <si>
    <t>koncová klapka HADE na betonovou stěnu DN 800mm</t>
  </si>
  <si>
    <t>774137627</t>
  </si>
  <si>
    <t>Poznámka k položce:_x000d_
W-0000080.PTKG000</t>
  </si>
  <si>
    <t>891495321</t>
  </si>
  <si>
    <t>Montáž zpětných klapek DN 1000</t>
  </si>
  <si>
    <t>-650006774</t>
  </si>
  <si>
    <t>Montáž vodovodních armatur na potrubí zpětných klapek DN 1000</t>
  </si>
  <si>
    <t>"E.4.5, propustek DN1200" 1</t>
  </si>
  <si>
    <t>VAG.W00000120PTKG000</t>
  </si>
  <si>
    <t>koncová klapka HADE na betonovou stěnu DN 1200mm</t>
  </si>
  <si>
    <t>55565089</t>
  </si>
  <si>
    <t>Poznámka k položce:_x000d_
W-00000120.PTKG000</t>
  </si>
  <si>
    <t>50</t>
  </si>
  <si>
    <t>1912130622</t>
  </si>
  <si>
    <t>"podklad pod vozovkou"3836</t>
  </si>
  <si>
    <t>-1079401706</t>
  </si>
  <si>
    <t>3490_04 - SO04 Hráz PB Morava Postřelmov 300,0 – 301,9</t>
  </si>
  <si>
    <t>-1329766755</t>
  </si>
  <si>
    <t>"svah hráze"7480</t>
  </si>
  <si>
    <t>7480*0,02 'Přepočtené koeficientem množství</t>
  </si>
  <si>
    <t>459960373</t>
  </si>
  <si>
    <t>"F.2, E.5.1" 9</t>
  </si>
  <si>
    <t>1243869361</t>
  </si>
  <si>
    <t>"F.2, E.5.1" 4</t>
  </si>
  <si>
    <t>112101106</t>
  </si>
  <si>
    <t>Odstranění stromů listnatých průměru kmene přes 1100 do 1300 mm</t>
  </si>
  <si>
    <t>-149464419</t>
  </si>
  <si>
    <t>Odstranění stromů s odřezáním kmene a s odvětvením listnatých, průměru kmene přes 1100 do 1300 mm</t>
  </si>
  <si>
    <t>"F.2, E.5.1" 1</t>
  </si>
  <si>
    <t>1933899836</t>
  </si>
  <si>
    <t>1904113116</t>
  </si>
  <si>
    <t>112155125R</t>
  </si>
  <si>
    <t>Štěpkování stromků a větví v zapojeném porostu průměru kmene přes 1100 do 1300 mm s naložením</t>
  </si>
  <si>
    <t>-1957267399</t>
  </si>
  <si>
    <t>-1884258967</t>
  </si>
  <si>
    <t>-1689284834</t>
  </si>
  <si>
    <t>112251107</t>
  </si>
  <si>
    <t>Odstranění pařezů průměru přes 1100 do 1300 mm</t>
  </si>
  <si>
    <t>1122483565</t>
  </si>
  <si>
    <t>Odstranění pařezů strojně s jejich vykopáním nebo vytrháním průměru přes 1100 do 1300 mm</t>
  </si>
  <si>
    <t>1241987680</t>
  </si>
  <si>
    <t>"E.5.2, E.5.4, svrchní vrstva koruny hráze tl 0,3m" 708,4</t>
  </si>
  <si>
    <t>"E.5.2, E.5.4, koruna hráze" 10,9</t>
  </si>
  <si>
    <t>1988759306</t>
  </si>
  <si>
    <t>-1939726574</t>
  </si>
  <si>
    <t>549536419</t>
  </si>
  <si>
    <t>-1803261024</t>
  </si>
  <si>
    <t>162201511</t>
  </si>
  <si>
    <t>Vodorovné přemístění kmenů stromů listnatých do 1 km D kmene přes 1100 do 1300 mm</t>
  </si>
  <si>
    <t>481916079</t>
  </si>
  <si>
    <t>Vodorovné přemístění větví, kmenů nebo pařezů s naložením, složením a dopravou do 1000 m kmenů stromů listnatých, průměru přes 1100 do 1300 mm</t>
  </si>
  <si>
    <t>162201521</t>
  </si>
  <si>
    <t>Vodorovné přemístění pařezů do 1 km D přes 1100 do 1300 mm</t>
  </si>
  <si>
    <t>59825380</t>
  </si>
  <si>
    <t>Vodorovné přemístění větví, kmenů nebo pařezů s naložením, složením a dopravou do 1000 m pařezů kmenů, průměru přes 1100 do 1300 mm</t>
  </si>
  <si>
    <t>-1286214989</t>
  </si>
  <si>
    <t>1460450561</t>
  </si>
  <si>
    <t>"odvoz do 5 km" 4*4</t>
  </si>
  <si>
    <t>-1934137767</t>
  </si>
  <si>
    <t>"svah hráze"7480*0,1*1,35</t>
  </si>
  <si>
    <t>162301976</t>
  </si>
  <si>
    <t>Příplatek k vodorovnému přemístění pařezů D přes 1100 do 1300 mm ZKD 1 km</t>
  </si>
  <si>
    <t>-1048959964</t>
  </si>
  <si>
    <t>Vodorovné přemístění větví, kmenů nebo pařezů s naložením, složením a dopravou Příplatek k cenám za každých dalších i započatých 1000 m přes 1000 m pařezů kmenů, průměru přes 1100 do 1300 mm</t>
  </si>
  <si>
    <t>-174344885</t>
  </si>
  <si>
    <t>"E.5.2, E.5.4, dosypání koruny" 1052,6</t>
  </si>
  <si>
    <t>-870386749</t>
  </si>
  <si>
    <t>"objem zeminy po zhutnění - uvažován dovoz zeminy, vzdálenost 5km" 1052,6</t>
  </si>
  <si>
    <t>-2058392132</t>
  </si>
  <si>
    <t>"E.5.1, E.5.4, svahy hráze" 7480</t>
  </si>
  <si>
    <t>1597268519</t>
  </si>
  <si>
    <t>471642054</t>
  </si>
  <si>
    <t>-2143552835</t>
  </si>
  <si>
    <t>"E.5.2, E.5.4, koruna hráze" 2160</t>
  </si>
  <si>
    <t>-675997373</t>
  </si>
  <si>
    <t>-461578943</t>
  </si>
  <si>
    <t>"E.5.2, E.5.3, E.5.4, zpevnění koruny násypem 16/32 a prosypkou 0/16" 4*540</t>
  </si>
  <si>
    <t>1903993200</t>
  </si>
  <si>
    <t>699184936</t>
  </si>
  <si>
    <t>67,2*2</t>
  </si>
  <si>
    <t>615240656</t>
  </si>
  <si>
    <t>"podklad pod vozovkou"2240</t>
  </si>
  <si>
    <t>-2073077748</t>
  </si>
  <si>
    <t>3490_05 -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</si>
  <si>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</si>
  <si>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</si>
  <si>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</si>
  <si>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</si>
  <si>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</si>
  <si>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</si>
  <si>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</si>
  <si>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</si>
  <si>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</si>
  <si>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R01</t>
  </si>
  <si>
    <t>Projednání a zajištění případného zvláštního užívání komunikací a veřejných ploch</t>
  </si>
  <si>
    <t>kompl</t>
  </si>
  <si>
    <t>1024</t>
  </si>
  <si>
    <t>-765227979</t>
  </si>
  <si>
    <t>Poznámka k položce:_x000d_
Projednání a zajištění případného zvláštního užívání komunikací a veřejných ploch a to v rozsahu nezbytném pro řádné a bezpečné provádění stavby, průběžná údržba dotčených komunikací po celou dobu stavby včetně uvedení všech povrchů do původního stavu a jejich protokolární předání</t>
  </si>
  <si>
    <t>R02</t>
  </si>
  <si>
    <t>Dopravní značení dle požadavku správce komunikace a DI, včetně projednání</t>
  </si>
  <si>
    <t>-140864537</t>
  </si>
  <si>
    <t>R13</t>
  </si>
  <si>
    <t>Pasportizace technického stavu příjezdových komunikací před a po dokončení stavby</t>
  </si>
  <si>
    <t>662541071</t>
  </si>
  <si>
    <t>Poznámka k položce:_x000d_
Před zahájením stavby zpracuje zhotovitel pasportizaci technického stavu příjezdových komunikací, které budou nebo by mohly být během stavby dotčeny nebo poškozeny stavebními pracemi, jako podklad při řešení případných sporů o vzniku škod (včetně fotodokumentace stavu dotčených pozemků dočasného záboru před i po ukončení prací)_x000d__x000d_
dtto po dokončení</t>
  </si>
  <si>
    <t>012103000</t>
  </si>
  <si>
    <t>Geodetické práce před výstavbou</t>
  </si>
  <si>
    <t>-797927886</t>
  </si>
  <si>
    <t>Poznámka k položce:_x000d_
Zajištění všech nezbytných opatření, jimiž bude předejito 
porušení jakékoliv inženýrské sítě během výstavby, aktualizaci vyjádření k existenci sítí, jejich vytýčení, označení a ochrana stávajících inženýrských sítí a zařízení v obvodu staveniště. Součástí položky je geodetické výtyčení stavby před zahájením prací.</t>
  </si>
  <si>
    <t>012203000</t>
  </si>
  <si>
    <t>Geodetické práce při provádění stavby</t>
  </si>
  <si>
    <t>1551213273</t>
  </si>
  <si>
    <t>R04</t>
  </si>
  <si>
    <t>Zpracování a předání geodetického zaměření skutečného provedení stavby</t>
  </si>
  <si>
    <t>2047560806</t>
  </si>
  <si>
    <t>Poznámka k položce:_x000d_
bude provedeno odborně způsobilou osobou, bude obsahovat polohopisné a výškopisné zaměření stavby a jednotlivých objektů s návazností na katastr nemovitostí a projektovou dokumentaci, včetně zanesení do digitální technické mapy kraje</t>
  </si>
  <si>
    <t>013254000</t>
  </si>
  <si>
    <t>Dokumentace skutečného provedení stavby</t>
  </si>
  <si>
    <t>725856549</t>
  </si>
  <si>
    <t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</t>
  </si>
  <si>
    <t>R10</t>
  </si>
  <si>
    <t>Aktualizaceí a schválení havarijního plánu pro celou stavbu</t>
  </si>
  <si>
    <t>-839051789</t>
  </si>
  <si>
    <t>Poznámka k položce:_x000d_
- schválení proběhne před zahájením prací</t>
  </si>
  <si>
    <t>R11</t>
  </si>
  <si>
    <t>Aktualizace a schválení povodňového plánu pro celou stavbu</t>
  </si>
  <si>
    <t>1706269370</t>
  </si>
  <si>
    <t>R20</t>
  </si>
  <si>
    <t>Oprava stávajících cest poškozených stavbou</t>
  </si>
  <si>
    <t>-135126576</t>
  </si>
  <si>
    <t>R21</t>
  </si>
  <si>
    <t>Informační tabule na staveništi</t>
  </si>
  <si>
    <t>1505379586</t>
  </si>
  <si>
    <t>VRN2</t>
  </si>
  <si>
    <t>Příprava staveniště</t>
  </si>
  <si>
    <t>R03</t>
  </si>
  <si>
    <t>Biologický dozor stavby zajištěný odborně způsobilou fyzickou nebo právnickou osobou</t>
  </si>
  <si>
    <t>986279280</t>
  </si>
  <si>
    <t>Poznámka k položce:_x000d_
- provedení (zabezpečení) následujících opatření nezbytných pro ochranu zvláště chráněných částí přírody_x000d_
- včetně zajištění všech podmínek dle koordinovaného závazného stanoviska č.j. MUVI 73355/2023 ze dne 14.7.2023 _x000d_
- zejména zajištění dozoru ve formě odborně způsobilé osoby_x000d_
- bude sledovat výskyt zvláště chráněných druhů živočichů v prostoru staveniště, bude dohlížet na realizaci dočasných zábran a pastí, které znemožní živočichům vstup na staveniště, a v případě potřeby zajistí záchranný přenos zvláště chráněných živočichů</t>
  </si>
  <si>
    <t>VRN3</t>
  </si>
  <si>
    <t>Zařízení staveniště</t>
  </si>
  <si>
    <t>R14</t>
  </si>
  <si>
    <t>Zřízení sjezdu pro potřeby stavby</t>
  </si>
  <si>
    <t>-835263749</t>
  </si>
  <si>
    <t>Poznámka k položce:_x000d_
- stavební úprava terénu pro vjezd na zařízení staveniště z komunikace pro SO1 a SO2 (pozemek 175/1 v k.ú. Lesnice)_x000d_
- včetně materiálu na zpevnění a ochranu cesty a uvedení povrchu do původního stavu po skončení stavebních prací</t>
  </si>
  <si>
    <t>R23</t>
  </si>
  <si>
    <t>Náhradní výsadba dřevin</t>
  </si>
  <si>
    <t>808185633</t>
  </si>
  <si>
    <t>"výsadba 60 ks listnatých stromů"1</t>
  </si>
  <si>
    <t>R18</t>
  </si>
  <si>
    <t xml:space="preserve">Pronájem pozemků na využití plochy pro zařízení staveniště, příp. mezideponii </t>
  </si>
  <si>
    <t>-2049881223</t>
  </si>
  <si>
    <t>Poznámka k položce:_x000d_
včetně projednání dohody s majiteli pozemků</t>
  </si>
  <si>
    <t>030001000</t>
  </si>
  <si>
    <t>-1234763472</t>
  </si>
  <si>
    <t>033002000</t>
  </si>
  <si>
    <t>Připojení staveniště na inženýrské sítě</t>
  </si>
  <si>
    <t>2008070448</t>
  </si>
  <si>
    <t>034002000</t>
  </si>
  <si>
    <t>Zabezpečení staveniště</t>
  </si>
  <si>
    <t>-13090089</t>
  </si>
  <si>
    <t>039002000</t>
  </si>
  <si>
    <t>Zrušení zařízení staveniště</t>
  </si>
  <si>
    <t>2002343452</t>
  </si>
  <si>
    <t>VRN4</t>
  </si>
  <si>
    <t>Inženýrská činnost</t>
  </si>
  <si>
    <t>R22</t>
  </si>
  <si>
    <t>Provedení zkoušky zhutnitelnosti - Proctorova standartní zkouška</t>
  </si>
  <si>
    <t>-1715311989</t>
  </si>
  <si>
    <t>Poznámka k položce:_x000d_
- předpoklad 1 zkouška na 500m3 dosypávané zeminy, min 2x na jeden SO:_x000d_
 SO01 - 2x_x000d_
 SO02 - 2x_x000d_
 SO03 - 5x_x000d_
 SO04 - 3x_x000d_
výsledky zkoušek budou předány objednateli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</si>
</sst>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53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54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55</v>
      </c>
      <c r="AI60" s="40"/>
      <c r="AJ60" s="40"/>
      <c r="AK60" s="40"/>
      <c r="AL60" s="40"/>
      <c r="AM60" s="62" t="s">
        <v>56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57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58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55</v>
      </c>
      <c r="AI75" s="40"/>
      <c r="AJ75" s="40"/>
      <c r="AK75" s="40"/>
      <c r="AL75" s="40"/>
      <c r="AM75" s="62" t="s">
        <v>56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3490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Morava, oprava hrází v k.ú. Lesnice, Postřelmov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k.ú. Lesnice, Postřelmov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25. 8. 2025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VODNÍ DÍLA - TBD a.s.</v>
      </c>
      <c r="AN89" s="69"/>
      <c r="AO89" s="69"/>
      <c r="AP89" s="69"/>
      <c r="AQ89" s="38"/>
      <c r="AR89" s="42"/>
      <c r="AS89" s="79" t="s">
        <v>60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61</v>
      </c>
      <c r="D92" s="92"/>
      <c r="E92" s="92"/>
      <c r="F92" s="92"/>
      <c r="G92" s="92"/>
      <c r="H92" s="93"/>
      <c r="I92" s="94" t="s">
        <v>62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63</v>
      </c>
      <c r="AH92" s="92"/>
      <c r="AI92" s="92"/>
      <c r="AJ92" s="92"/>
      <c r="AK92" s="92"/>
      <c r="AL92" s="92"/>
      <c r="AM92" s="92"/>
      <c r="AN92" s="94" t="s">
        <v>64</v>
      </c>
      <c r="AO92" s="92"/>
      <c r="AP92" s="96"/>
      <c r="AQ92" s="97" t="s">
        <v>65</v>
      </c>
      <c r="AR92" s="42"/>
      <c r="AS92" s="98" t="s">
        <v>66</v>
      </c>
      <c r="AT92" s="99" t="s">
        <v>67</v>
      </c>
      <c r="AU92" s="99" t="s">
        <v>68</v>
      </c>
      <c r="AV92" s="99" t="s">
        <v>69</v>
      </c>
      <c r="AW92" s="99" t="s">
        <v>70</v>
      </c>
      <c r="AX92" s="99" t="s">
        <v>71</v>
      </c>
      <c r="AY92" s="99" t="s">
        <v>72</v>
      </c>
      <c r="AZ92" s="99" t="s">
        <v>73</v>
      </c>
      <c r="BA92" s="99" t="s">
        <v>74</v>
      </c>
      <c r="BB92" s="99" t="s">
        <v>75</v>
      </c>
      <c r="BC92" s="99" t="s">
        <v>76</v>
      </c>
      <c r="BD92" s="100" t="s">
        <v>77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78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ROUND(SUM(AG95:AG99),2)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ROUND(SUM(AS95:AS99),2)</f>
        <v>0</v>
      </c>
      <c r="AT94" s="112">
        <f>ROUND(SUM(AV94:AW94),2)</f>
        <v>0</v>
      </c>
      <c r="AU94" s="113">
        <f>ROUND(SUM(AU95:AU99),5)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ROUND(SUM(AZ95:AZ99),2)</f>
        <v>0</v>
      </c>
      <c r="BA94" s="112">
        <f>ROUND(SUM(BA95:BA99),2)</f>
        <v>0</v>
      </c>
      <c r="BB94" s="112">
        <f>ROUND(SUM(BB95:BB99),2)</f>
        <v>0</v>
      </c>
      <c r="BC94" s="112">
        <f>ROUND(SUM(BC95:BC99),2)</f>
        <v>0</v>
      </c>
      <c r="BD94" s="114">
        <f>ROUND(SUM(BD95:BD99),2)</f>
        <v>0</v>
      </c>
      <c r="BE94" s="6"/>
      <c r="BS94" s="115" t="s">
        <v>79</v>
      </c>
      <c r="BT94" s="115" t="s">
        <v>80</v>
      </c>
      <c r="BU94" s="116" t="s">
        <v>81</v>
      </c>
      <c r="BV94" s="115" t="s">
        <v>82</v>
      </c>
      <c r="BW94" s="115" t="s">
        <v>5</v>
      </c>
      <c r="BX94" s="115" t="s">
        <v>83</v>
      </c>
      <c r="CL94" s="115" t="s">
        <v>1</v>
      </c>
    </row>
    <row r="95" s="7" customFormat="1" ht="24.75" customHeight="1">
      <c r="A95" s="117" t="s">
        <v>84</v>
      </c>
      <c r="B95" s="118"/>
      <c r="C95" s="119"/>
      <c r="D95" s="120" t="s">
        <v>85</v>
      </c>
      <c r="E95" s="120"/>
      <c r="F95" s="120"/>
      <c r="G95" s="120"/>
      <c r="H95" s="120"/>
      <c r="I95" s="121"/>
      <c r="J95" s="120" t="s">
        <v>86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'3490_01 - SO01 Ochranná h...'!J30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87</v>
      </c>
      <c r="AR95" s="124"/>
      <c r="AS95" s="125">
        <v>0</v>
      </c>
      <c r="AT95" s="126">
        <f>ROUND(SUM(AV95:AW95),2)</f>
        <v>0</v>
      </c>
      <c r="AU95" s="127">
        <f>'3490_01 - SO01 Ochranná h...'!P120</f>
        <v>0</v>
      </c>
      <c r="AV95" s="126">
        <f>'3490_01 - SO01 Ochranná h...'!J33</f>
        <v>0</v>
      </c>
      <c r="AW95" s="126">
        <f>'3490_01 - SO01 Ochranná h...'!J34</f>
        <v>0</v>
      </c>
      <c r="AX95" s="126">
        <f>'3490_01 - SO01 Ochranná h...'!J35</f>
        <v>0</v>
      </c>
      <c r="AY95" s="126">
        <f>'3490_01 - SO01 Ochranná h...'!J36</f>
        <v>0</v>
      </c>
      <c r="AZ95" s="126">
        <f>'3490_01 - SO01 Ochranná h...'!F33</f>
        <v>0</v>
      </c>
      <c r="BA95" s="126">
        <f>'3490_01 - SO01 Ochranná h...'!F34</f>
        <v>0</v>
      </c>
      <c r="BB95" s="126">
        <f>'3490_01 - SO01 Ochranná h...'!F35</f>
        <v>0</v>
      </c>
      <c r="BC95" s="126">
        <f>'3490_01 - SO01 Ochranná h...'!F36</f>
        <v>0</v>
      </c>
      <c r="BD95" s="128">
        <f>'3490_01 - SO01 Ochranná h...'!F37</f>
        <v>0</v>
      </c>
      <c r="BE95" s="7"/>
      <c r="BT95" s="129" t="s">
        <v>88</v>
      </c>
      <c r="BV95" s="129" t="s">
        <v>82</v>
      </c>
      <c r="BW95" s="129" t="s">
        <v>89</v>
      </c>
      <c r="BX95" s="129" t="s">
        <v>5</v>
      </c>
      <c r="CL95" s="129" t="s">
        <v>1</v>
      </c>
      <c r="CM95" s="129" t="s">
        <v>90</v>
      </c>
    </row>
    <row r="96" s="7" customFormat="1" ht="16.5" customHeight="1">
      <c r="A96" s="117" t="s">
        <v>84</v>
      </c>
      <c r="B96" s="118"/>
      <c r="C96" s="119"/>
      <c r="D96" s="120" t="s">
        <v>91</v>
      </c>
      <c r="E96" s="120"/>
      <c r="F96" s="120"/>
      <c r="G96" s="120"/>
      <c r="H96" s="120"/>
      <c r="I96" s="121"/>
      <c r="J96" s="120" t="s">
        <v>92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'3490_02 - SO02 Hráz LB Mo...'!J30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87</v>
      </c>
      <c r="AR96" s="124"/>
      <c r="AS96" s="125">
        <v>0</v>
      </c>
      <c r="AT96" s="126">
        <f>ROUND(SUM(AV96:AW96),2)</f>
        <v>0</v>
      </c>
      <c r="AU96" s="127">
        <f>'3490_02 - SO02 Hráz LB Mo...'!P124</f>
        <v>0</v>
      </c>
      <c r="AV96" s="126">
        <f>'3490_02 - SO02 Hráz LB Mo...'!J33</f>
        <v>0</v>
      </c>
      <c r="AW96" s="126">
        <f>'3490_02 - SO02 Hráz LB Mo...'!J34</f>
        <v>0</v>
      </c>
      <c r="AX96" s="126">
        <f>'3490_02 - SO02 Hráz LB Mo...'!J35</f>
        <v>0</v>
      </c>
      <c r="AY96" s="126">
        <f>'3490_02 - SO02 Hráz LB Mo...'!J36</f>
        <v>0</v>
      </c>
      <c r="AZ96" s="126">
        <f>'3490_02 - SO02 Hráz LB Mo...'!F33</f>
        <v>0</v>
      </c>
      <c r="BA96" s="126">
        <f>'3490_02 - SO02 Hráz LB Mo...'!F34</f>
        <v>0</v>
      </c>
      <c r="BB96" s="126">
        <f>'3490_02 - SO02 Hráz LB Mo...'!F35</f>
        <v>0</v>
      </c>
      <c r="BC96" s="126">
        <f>'3490_02 - SO02 Hráz LB Mo...'!F36</f>
        <v>0</v>
      </c>
      <c r="BD96" s="128">
        <f>'3490_02 - SO02 Hráz LB Mo...'!F37</f>
        <v>0</v>
      </c>
      <c r="BE96" s="7"/>
      <c r="BT96" s="129" t="s">
        <v>88</v>
      </c>
      <c r="BV96" s="129" t="s">
        <v>82</v>
      </c>
      <c r="BW96" s="129" t="s">
        <v>93</v>
      </c>
      <c r="BX96" s="129" t="s">
        <v>5</v>
      </c>
      <c r="CL96" s="129" t="s">
        <v>1</v>
      </c>
      <c r="CM96" s="129" t="s">
        <v>90</v>
      </c>
    </row>
    <row r="97" s="7" customFormat="1" ht="24.75" customHeight="1">
      <c r="A97" s="117" t="s">
        <v>84</v>
      </c>
      <c r="B97" s="118"/>
      <c r="C97" s="119"/>
      <c r="D97" s="120" t="s">
        <v>94</v>
      </c>
      <c r="E97" s="120"/>
      <c r="F97" s="120"/>
      <c r="G97" s="120"/>
      <c r="H97" s="120"/>
      <c r="I97" s="121"/>
      <c r="J97" s="120" t="s">
        <v>95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'3490_03 - SO03 Hráz PB Mo...'!J30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87</v>
      </c>
      <c r="AR97" s="124"/>
      <c r="AS97" s="125">
        <v>0</v>
      </c>
      <c r="AT97" s="126">
        <f>ROUND(SUM(AV97:AW97),2)</f>
        <v>0</v>
      </c>
      <c r="AU97" s="127">
        <f>'3490_03 - SO03 Hráz PB Mo...'!P124</f>
        <v>0</v>
      </c>
      <c r="AV97" s="126">
        <f>'3490_03 - SO03 Hráz PB Mo...'!J33</f>
        <v>0</v>
      </c>
      <c r="AW97" s="126">
        <f>'3490_03 - SO03 Hráz PB Mo...'!J34</f>
        <v>0</v>
      </c>
      <c r="AX97" s="126">
        <f>'3490_03 - SO03 Hráz PB Mo...'!J35</f>
        <v>0</v>
      </c>
      <c r="AY97" s="126">
        <f>'3490_03 - SO03 Hráz PB Mo...'!J36</f>
        <v>0</v>
      </c>
      <c r="AZ97" s="126">
        <f>'3490_03 - SO03 Hráz PB Mo...'!F33</f>
        <v>0</v>
      </c>
      <c r="BA97" s="126">
        <f>'3490_03 - SO03 Hráz PB Mo...'!F34</f>
        <v>0</v>
      </c>
      <c r="BB97" s="126">
        <f>'3490_03 - SO03 Hráz PB Mo...'!F35</f>
        <v>0</v>
      </c>
      <c r="BC97" s="126">
        <f>'3490_03 - SO03 Hráz PB Mo...'!F36</f>
        <v>0</v>
      </c>
      <c r="BD97" s="128">
        <f>'3490_03 - SO03 Hráz PB Mo...'!F37</f>
        <v>0</v>
      </c>
      <c r="BE97" s="7"/>
      <c r="BT97" s="129" t="s">
        <v>88</v>
      </c>
      <c r="BV97" s="129" t="s">
        <v>82</v>
      </c>
      <c r="BW97" s="129" t="s">
        <v>96</v>
      </c>
      <c r="BX97" s="129" t="s">
        <v>5</v>
      </c>
      <c r="CL97" s="129" t="s">
        <v>1</v>
      </c>
      <c r="CM97" s="129" t="s">
        <v>90</v>
      </c>
    </row>
    <row r="98" s="7" customFormat="1" ht="24.75" customHeight="1">
      <c r="A98" s="117" t="s">
        <v>84</v>
      </c>
      <c r="B98" s="118"/>
      <c r="C98" s="119"/>
      <c r="D98" s="120" t="s">
        <v>97</v>
      </c>
      <c r="E98" s="120"/>
      <c r="F98" s="120"/>
      <c r="G98" s="120"/>
      <c r="H98" s="120"/>
      <c r="I98" s="121"/>
      <c r="J98" s="120" t="s">
        <v>98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'3490_04 - SO04 Hráz PB Mo...'!J30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87</v>
      </c>
      <c r="AR98" s="124"/>
      <c r="AS98" s="125">
        <v>0</v>
      </c>
      <c r="AT98" s="126">
        <f>ROUND(SUM(AV98:AW98),2)</f>
        <v>0</v>
      </c>
      <c r="AU98" s="127">
        <f>'3490_04 - SO04 Hráz PB Mo...'!P121</f>
        <v>0</v>
      </c>
      <c r="AV98" s="126">
        <f>'3490_04 - SO04 Hráz PB Mo...'!J33</f>
        <v>0</v>
      </c>
      <c r="AW98" s="126">
        <f>'3490_04 - SO04 Hráz PB Mo...'!J34</f>
        <v>0</v>
      </c>
      <c r="AX98" s="126">
        <f>'3490_04 - SO04 Hráz PB Mo...'!J35</f>
        <v>0</v>
      </c>
      <c r="AY98" s="126">
        <f>'3490_04 - SO04 Hráz PB Mo...'!J36</f>
        <v>0</v>
      </c>
      <c r="AZ98" s="126">
        <f>'3490_04 - SO04 Hráz PB Mo...'!F33</f>
        <v>0</v>
      </c>
      <c r="BA98" s="126">
        <f>'3490_04 - SO04 Hráz PB Mo...'!F34</f>
        <v>0</v>
      </c>
      <c r="BB98" s="126">
        <f>'3490_04 - SO04 Hráz PB Mo...'!F35</f>
        <v>0</v>
      </c>
      <c r="BC98" s="126">
        <f>'3490_04 - SO04 Hráz PB Mo...'!F36</f>
        <v>0</v>
      </c>
      <c r="BD98" s="128">
        <f>'3490_04 - SO04 Hráz PB Mo...'!F37</f>
        <v>0</v>
      </c>
      <c r="BE98" s="7"/>
      <c r="BT98" s="129" t="s">
        <v>88</v>
      </c>
      <c r="BV98" s="129" t="s">
        <v>82</v>
      </c>
      <c r="BW98" s="129" t="s">
        <v>99</v>
      </c>
      <c r="BX98" s="129" t="s">
        <v>5</v>
      </c>
      <c r="CL98" s="129" t="s">
        <v>1</v>
      </c>
      <c r="CM98" s="129" t="s">
        <v>90</v>
      </c>
    </row>
    <row r="99" s="7" customFormat="1" ht="16.5" customHeight="1">
      <c r="A99" s="117" t="s">
        <v>84</v>
      </c>
      <c r="B99" s="118"/>
      <c r="C99" s="119"/>
      <c r="D99" s="120" t="s">
        <v>100</v>
      </c>
      <c r="E99" s="120"/>
      <c r="F99" s="120"/>
      <c r="G99" s="120"/>
      <c r="H99" s="120"/>
      <c r="I99" s="121"/>
      <c r="J99" s="120" t="s">
        <v>101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'3490_05 - ostatní náklady'!J30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87</v>
      </c>
      <c r="AR99" s="124"/>
      <c r="AS99" s="130">
        <v>0</v>
      </c>
      <c r="AT99" s="131">
        <f>ROUND(SUM(AV99:AW99),2)</f>
        <v>0</v>
      </c>
      <c r="AU99" s="132">
        <f>'3490_05 - ostatní náklady'!P121</f>
        <v>0</v>
      </c>
      <c r="AV99" s="131">
        <f>'3490_05 - ostatní náklady'!J33</f>
        <v>0</v>
      </c>
      <c r="AW99" s="131">
        <f>'3490_05 - ostatní náklady'!J34</f>
        <v>0</v>
      </c>
      <c r="AX99" s="131">
        <f>'3490_05 - ostatní náklady'!J35</f>
        <v>0</v>
      </c>
      <c r="AY99" s="131">
        <f>'3490_05 - ostatní náklady'!J36</f>
        <v>0</v>
      </c>
      <c r="AZ99" s="131">
        <f>'3490_05 - ostatní náklady'!F33</f>
        <v>0</v>
      </c>
      <c r="BA99" s="131">
        <f>'3490_05 - ostatní náklady'!F34</f>
        <v>0</v>
      </c>
      <c r="BB99" s="131">
        <f>'3490_05 - ostatní náklady'!F35</f>
        <v>0</v>
      </c>
      <c r="BC99" s="131">
        <f>'3490_05 - ostatní náklady'!F36</f>
        <v>0</v>
      </c>
      <c r="BD99" s="133">
        <f>'3490_05 - ostatní náklady'!F37</f>
        <v>0</v>
      </c>
      <c r="BE99" s="7"/>
      <c r="BT99" s="129" t="s">
        <v>88</v>
      </c>
      <c r="BV99" s="129" t="s">
        <v>82</v>
      </c>
      <c r="BW99" s="129" t="s">
        <v>102</v>
      </c>
      <c r="BX99" s="129" t="s">
        <v>5</v>
      </c>
      <c r="CL99" s="129" t="s">
        <v>1</v>
      </c>
      <c r="CM99" s="129" t="s">
        <v>90</v>
      </c>
    </row>
    <row r="100" s="2" customFormat="1" ht="30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42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</sheetData>
  <sheetProtection sheet="1" formatColumns="0" formatRows="0" objects="1" scenarios="1" spinCount="100000" saltValue="/CUD7Ai4rH8fAsyP3zsiXxjZgGlHO0Zlyi+fbevLZRO6KCtJzZlhsqkFN+wqNQHjO8MFErA6sIbVLJh+kAdxbA==" hashValue="Ux26mXzEiZPFp6J8kH6MC+BpBVxUCZ7s99uI7KvdFwbG8X2qnTtPJeJb7tq9TqusLUVwUFiU5S4ZoFGhOGrSh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3490_01 - SO01 Ochranná h...'!C2" display="/"/>
    <hyperlink ref="A96" location="'3490_02 - SO02 Hráz LB Mo...'!C2" display="/"/>
    <hyperlink ref="A97" location="'3490_03 - SO03 Hráz PB Mo...'!C2" display="/"/>
    <hyperlink ref="A98" location="'3490_04 - SO04 Hráz PB Mo...'!C2" display="/"/>
    <hyperlink ref="A99" location="'3490_05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90</v>
      </c>
    </row>
    <row r="4" s="1" customFormat="1" ht="24.96" customHeight="1">
      <c r="B4" s="18"/>
      <c r="D4" s="136" t="s">
        <v>103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Morava, oprava hrází v k.ú. Lesnice, Postřelmov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105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25. 8. 2025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ROUND((SUM(BE120:BE185)),  2)</f>
        <v>0</v>
      </c>
      <c r="G33" s="36"/>
      <c r="H33" s="36"/>
      <c r="I33" s="153">
        <v>0.20999999999999999</v>
      </c>
      <c r="J33" s="152">
        <f>ROUND(((SUM(BE120:BE185))*I33),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ROUND((SUM(BF120:BF185)),  2)</f>
        <v>0</v>
      </c>
      <c r="G34" s="36"/>
      <c r="H34" s="36"/>
      <c r="I34" s="153">
        <v>0.12</v>
      </c>
      <c r="J34" s="152">
        <f>ROUND(((SUM(BF120:BF185))*I34),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ROUND((SUM(BG120:BG185)),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ROUND((SUM(BH120:BH185)),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ROUND((SUM(BI120:BI185)),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Morava, oprava hrází v k.ú. Lesnice, Postřelmov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3490_01 - SO01 Ochranná hráz Lesnice I, Morava LB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Lesnice, Postřelmov</v>
      </c>
      <c r="G89" s="38"/>
      <c r="H89" s="38"/>
      <c r="I89" s="30" t="s">
        <v>22</v>
      </c>
      <c r="J89" s="77" t="str">
        <f>IF(J12="","",J12)</f>
        <v>25. 8. 2025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32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107</v>
      </c>
      <c r="D94" s="174"/>
      <c r="E94" s="174"/>
      <c r="F94" s="174"/>
      <c r="G94" s="174"/>
      <c r="H94" s="174"/>
      <c r="I94" s="174"/>
      <c r="J94" s="175" t="s">
        <v>108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109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110</v>
      </c>
    </row>
    <row r="97" s="9" customFormat="1" ht="24.96" customHeight="1">
      <c r="A97" s="9"/>
      <c r="B97" s="177"/>
      <c r="C97" s="178"/>
      <c r="D97" s="179" t="s">
        <v>111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112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113</v>
      </c>
      <c r="E99" s="186"/>
      <c r="F99" s="186"/>
      <c r="G99" s="186"/>
      <c r="H99" s="186"/>
      <c r="I99" s="186"/>
      <c r="J99" s="187">
        <f>J158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114</v>
      </c>
      <c r="E100" s="186"/>
      <c r="F100" s="186"/>
      <c r="G100" s="186"/>
      <c r="H100" s="186"/>
      <c r="I100" s="186"/>
      <c r="J100" s="187">
        <f>J183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115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>Morava, oprava hrází v k.ú. Lesnice, Postřelmov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104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3490_01 - SO01 Ochranná hráz Lesnice I, Morava LB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k.ú. Lesnice, Postřelmov</v>
      </c>
      <c r="G114" s="38"/>
      <c r="H114" s="38"/>
      <c r="I114" s="30" t="s">
        <v>22</v>
      </c>
      <c r="J114" s="77" t="str">
        <f>IF(J12="","",J12)</f>
        <v>25. 8. 2025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24</v>
      </c>
      <c r="D116" s="38"/>
      <c r="E116" s="38"/>
      <c r="F116" s="25" t="str">
        <f>E15</f>
        <v>Povodí Moravy, s.p.</v>
      </c>
      <c r="G116" s="38"/>
      <c r="H116" s="38"/>
      <c r="I116" s="30" t="s">
        <v>32</v>
      </c>
      <c r="J116" s="34" t="str">
        <f>E21</f>
        <v>VODNÍ DÍLA - TBD a.s.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IF(E18="","",E18)</f>
        <v>Vyplň údaj</v>
      </c>
      <c r="G117" s="38"/>
      <c r="H117" s="38"/>
      <c r="I117" s="30" t="s">
        <v>37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116</v>
      </c>
      <c r="D119" s="192" t="s">
        <v>65</v>
      </c>
      <c r="E119" s="192" t="s">
        <v>61</v>
      </c>
      <c r="F119" s="192" t="s">
        <v>62</v>
      </c>
      <c r="G119" s="192" t="s">
        <v>117</v>
      </c>
      <c r="H119" s="192" t="s">
        <v>118</v>
      </c>
      <c r="I119" s="192" t="s">
        <v>119</v>
      </c>
      <c r="J119" s="192" t="s">
        <v>108</v>
      </c>
      <c r="K119" s="193" t="s">
        <v>120</v>
      </c>
      <c r="L119" s="194"/>
      <c r="M119" s="98" t="s">
        <v>1</v>
      </c>
      <c r="N119" s="99" t="s">
        <v>44</v>
      </c>
      <c r="O119" s="99" t="s">
        <v>121</v>
      </c>
      <c r="P119" s="99" t="s">
        <v>122</v>
      </c>
      <c r="Q119" s="99" t="s">
        <v>123</v>
      </c>
      <c r="R119" s="99" t="s">
        <v>124</v>
      </c>
      <c r="S119" s="99" t="s">
        <v>125</v>
      </c>
      <c r="T119" s="100" t="s">
        <v>126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127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1814.550225</v>
      </c>
      <c r="S120" s="102"/>
      <c r="T120" s="198">
        <f>T121</f>
        <v>0.216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79</v>
      </c>
      <c r="AU120" s="15" t="s">
        <v>110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79</v>
      </c>
      <c r="E121" s="203" t="s">
        <v>128</v>
      </c>
      <c r="F121" s="203" t="s">
        <v>129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P122+P158+P183</f>
        <v>0</v>
      </c>
      <c r="Q121" s="208"/>
      <c r="R121" s="209">
        <f>R122+R158+R183</f>
        <v>1814.550225</v>
      </c>
      <c r="S121" s="208"/>
      <c r="T121" s="210">
        <f>T122+T158+T183</f>
        <v>0.216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88</v>
      </c>
      <c r="AT121" s="212" t="s">
        <v>79</v>
      </c>
      <c r="AU121" s="212" t="s">
        <v>80</v>
      </c>
      <c r="AY121" s="211" t="s">
        <v>130</v>
      </c>
      <c r="BK121" s="213">
        <f>BK122+BK158+BK183</f>
        <v>0</v>
      </c>
    </row>
    <row r="122" s="12" customFormat="1" ht="22.8" customHeight="1">
      <c r="A122" s="12"/>
      <c r="B122" s="200"/>
      <c r="C122" s="201"/>
      <c r="D122" s="202" t="s">
        <v>79</v>
      </c>
      <c r="E122" s="214" t="s">
        <v>88</v>
      </c>
      <c r="F122" s="214" t="s">
        <v>131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SUM(P123:P157)</f>
        <v>0</v>
      </c>
      <c r="Q122" s="208"/>
      <c r="R122" s="209">
        <f>SUM(R123:R157)</f>
        <v>742.61000000000001</v>
      </c>
      <c r="S122" s="208"/>
      <c r="T122" s="210">
        <f>SUM(T123:T157)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88</v>
      </c>
      <c r="AT122" s="212" t="s">
        <v>79</v>
      </c>
      <c r="AU122" s="212" t="s">
        <v>88</v>
      </c>
      <c r="AY122" s="211" t="s">
        <v>130</v>
      </c>
      <c r="BK122" s="213">
        <f>SUM(BK123:BK157)</f>
        <v>0</v>
      </c>
    </row>
    <row r="123" s="2" customFormat="1" ht="16.5" customHeight="1">
      <c r="A123" s="36"/>
      <c r="B123" s="37"/>
      <c r="C123" s="216" t="s">
        <v>7</v>
      </c>
      <c r="D123" s="216" t="s">
        <v>132</v>
      </c>
      <c r="E123" s="217" t="s">
        <v>133</v>
      </c>
      <c r="F123" s="218" t="s">
        <v>134</v>
      </c>
      <c r="G123" s="219" t="s">
        <v>135</v>
      </c>
      <c r="H123" s="220">
        <v>110</v>
      </c>
      <c r="I123" s="221"/>
      <c r="J123" s="222">
        <f>ROUND(I123*H123,2)</f>
        <v>0</v>
      </c>
      <c r="K123" s="218" t="s">
        <v>136</v>
      </c>
      <c r="L123" s="223"/>
      <c r="M123" s="224" t="s">
        <v>1</v>
      </c>
      <c r="N123" s="225" t="s">
        <v>45</v>
      </c>
      <c r="O123" s="89"/>
      <c r="P123" s="226">
        <f>O123*H123</f>
        <v>0</v>
      </c>
      <c r="Q123" s="226">
        <v>0.001</v>
      </c>
      <c r="R123" s="226">
        <f>Q123*H123</f>
        <v>0.11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137</v>
      </c>
      <c r="AT123" s="228" t="s">
        <v>132</v>
      </c>
      <c r="AU123" s="228" t="s">
        <v>90</v>
      </c>
      <c r="AY123" s="15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88</v>
      </c>
      <c r="BK123" s="229">
        <f>ROUND(I123*H123,2)</f>
        <v>0</v>
      </c>
      <c r="BL123" s="15" t="s">
        <v>138</v>
      </c>
      <c r="BM123" s="228" t="s">
        <v>139</v>
      </c>
    </row>
    <row r="124" s="2" customFormat="1">
      <c r="A124" s="36"/>
      <c r="B124" s="37"/>
      <c r="C124" s="38"/>
      <c r="D124" s="230" t="s">
        <v>140</v>
      </c>
      <c r="E124" s="38"/>
      <c r="F124" s="231" t="s">
        <v>134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140</v>
      </c>
      <c r="AU124" s="15" t="s">
        <v>90</v>
      </c>
    </row>
    <row r="125" s="13" customFormat="1">
      <c r="A125" s="13"/>
      <c r="B125" s="235"/>
      <c r="C125" s="236"/>
      <c r="D125" s="230" t="s">
        <v>141</v>
      </c>
      <c r="E125" s="237" t="s">
        <v>1</v>
      </c>
      <c r="F125" s="238" t="s">
        <v>142</v>
      </c>
      <c r="G125" s="236"/>
      <c r="H125" s="239">
        <v>5500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141</v>
      </c>
      <c r="AU125" s="245" t="s">
        <v>90</v>
      </c>
      <c r="AV125" s="13" t="s">
        <v>90</v>
      </c>
      <c r="AW125" s="13" t="s">
        <v>36</v>
      </c>
      <c r="AX125" s="13" t="s">
        <v>88</v>
      </c>
      <c r="AY125" s="245" t="s">
        <v>130</v>
      </c>
    </row>
    <row r="126" s="13" customFormat="1">
      <c r="A126" s="13"/>
      <c r="B126" s="235"/>
      <c r="C126" s="236"/>
      <c r="D126" s="230" t="s">
        <v>141</v>
      </c>
      <c r="E126" s="236"/>
      <c r="F126" s="238" t="s">
        <v>143</v>
      </c>
      <c r="G126" s="236"/>
      <c r="H126" s="239">
        <v>110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141</v>
      </c>
      <c r="AU126" s="245" t="s">
        <v>90</v>
      </c>
      <c r="AV126" s="13" t="s">
        <v>90</v>
      </c>
      <c r="AW126" s="13" t="s">
        <v>4</v>
      </c>
      <c r="AX126" s="13" t="s">
        <v>88</v>
      </c>
      <c r="AY126" s="245" t="s">
        <v>130</v>
      </c>
    </row>
    <row r="127" s="2" customFormat="1" ht="16.5" customHeight="1">
      <c r="A127" s="36"/>
      <c r="B127" s="37"/>
      <c r="C127" s="216" t="s">
        <v>144</v>
      </c>
      <c r="D127" s="216" t="s">
        <v>132</v>
      </c>
      <c r="E127" s="217" t="s">
        <v>145</v>
      </c>
      <c r="F127" s="218" t="s">
        <v>146</v>
      </c>
      <c r="G127" s="219" t="s">
        <v>147</v>
      </c>
      <c r="H127" s="220">
        <v>742.5</v>
      </c>
      <c r="I127" s="221"/>
      <c r="J127" s="222">
        <f>ROUND(I127*H127,2)</f>
        <v>0</v>
      </c>
      <c r="K127" s="218" t="s">
        <v>1</v>
      </c>
      <c r="L127" s="223"/>
      <c r="M127" s="224" t="s">
        <v>1</v>
      </c>
      <c r="N127" s="225" t="s">
        <v>45</v>
      </c>
      <c r="O127" s="89"/>
      <c r="P127" s="226">
        <f>O127*H127</f>
        <v>0</v>
      </c>
      <c r="Q127" s="226">
        <v>1</v>
      </c>
      <c r="R127" s="226">
        <f>Q127*H127</f>
        <v>742.5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137</v>
      </c>
      <c r="AT127" s="228" t="s">
        <v>132</v>
      </c>
      <c r="AU127" s="228" t="s">
        <v>90</v>
      </c>
      <c r="AY127" s="15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88</v>
      </c>
      <c r="BK127" s="229">
        <f>ROUND(I127*H127,2)</f>
        <v>0</v>
      </c>
      <c r="BL127" s="15" t="s">
        <v>138</v>
      </c>
      <c r="BM127" s="228" t="s">
        <v>148</v>
      </c>
    </row>
    <row r="128" s="2" customFormat="1">
      <c r="A128" s="36"/>
      <c r="B128" s="37"/>
      <c r="C128" s="38"/>
      <c r="D128" s="230" t="s">
        <v>140</v>
      </c>
      <c r="E128" s="38"/>
      <c r="F128" s="231" t="s">
        <v>146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140</v>
      </c>
      <c r="AU128" s="15" t="s">
        <v>90</v>
      </c>
    </row>
    <row r="129" s="13" customFormat="1">
      <c r="A129" s="13"/>
      <c r="B129" s="235"/>
      <c r="C129" s="236"/>
      <c r="D129" s="230" t="s">
        <v>141</v>
      </c>
      <c r="E129" s="237" t="s">
        <v>1</v>
      </c>
      <c r="F129" s="238" t="s">
        <v>149</v>
      </c>
      <c r="G129" s="236"/>
      <c r="H129" s="239">
        <v>742.5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141</v>
      </c>
      <c r="AU129" s="245" t="s">
        <v>90</v>
      </c>
      <c r="AV129" s="13" t="s">
        <v>90</v>
      </c>
      <c r="AW129" s="13" t="s">
        <v>36</v>
      </c>
      <c r="AX129" s="13" t="s">
        <v>88</v>
      </c>
      <c r="AY129" s="245" t="s">
        <v>130</v>
      </c>
    </row>
    <row r="130" s="2" customFormat="1" ht="33" customHeight="1">
      <c r="A130" s="36"/>
      <c r="B130" s="37"/>
      <c r="C130" s="246" t="s">
        <v>88</v>
      </c>
      <c r="D130" s="246" t="s">
        <v>150</v>
      </c>
      <c r="E130" s="247" t="s">
        <v>151</v>
      </c>
      <c r="F130" s="248" t="s">
        <v>152</v>
      </c>
      <c r="G130" s="249" t="s">
        <v>153</v>
      </c>
      <c r="H130" s="250">
        <v>698.60000000000002</v>
      </c>
      <c r="I130" s="251"/>
      <c r="J130" s="252">
        <f>ROUND(I130*H130,2)</f>
        <v>0</v>
      </c>
      <c r="K130" s="248" t="s">
        <v>154</v>
      </c>
      <c r="L130" s="42"/>
      <c r="M130" s="253" t="s">
        <v>1</v>
      </c>
      <c r="N130" s="254" t="s">
        <v>45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138</v>
      </c>
      <c r="AT130" s="228" t="s">
        <v>150</v>
      </c>
      <c r="AU130" s="228" t="s">
        <v>90</v>
      </c>
      <c r="AY130" s="15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88</v>
      </c>
      <c r="BK130" s="229">
        <f>ROUND(I130*H130,2)</f>
        <v>0</v>
      </c>
      <c r="BL130" s="15" t="s">
        <v>138</v>
      </c>
      <c r="BM130" s="228" t="s">
        <v>155</v>
      </c>
    </row>
    <row r="131" s="2" customFormat="1">
      <c r="A131" s="36"/>
      <c r="B131" s="37"/>
      <c r="C131" s="38"/>
      <c r="D131" s="230" t="s">
        <v>140</v>
      </c>
      <c r="E131" s="38"/>
      <c r="F131" s="231" t="s">
        <v>156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140</v>
      </c>
      <c r="AU131" s="15" t="s">
        <v>90</v>
      </c>
    </row>
    <row r="132" s="13" customFormat="1">
      <c r="A132" s="13"/>
      <c r="B132" s="235"/>
      <c r="C132" s="236"/>
      <c r="D132" s="230" t="s">
        <v>141</v>
      </c>
      <c r="E132" s="237" t="s">
        <v>1</v>
      </c>
      <c r="F132" s="238" t="s">
        <v>157</v>
      </c>
      <c r="G132" s="236"/>
      <c r="H132" s="239">
        <v>421.19999999999999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141</v>
      </c>
      <c r="AU132" s="245" t="s">
        <v>90</v>
      </c>
      <c r="AV132" s="13" t="s">
        <v>90</v>
      </c>
      <c r="AW132" s="13" t="s">
        <v>36</v>
      </c>
      <c r="AX132" s="13" t="s">
        <v>80</v>
      </c>
      <c r="AY132" s="245" t="s">
        <v>130</v>
      </c>
    </row>
    <row r="133" s="13" customFormat="1">
      <c r="A133" s="13"/>
      <c r="B133" s="235"/>
      <c r="C133" s="236"/>
      <c r="D133" s="230" t="s">
        <v>141</v>
      </c>
      <c r="E133" s="237" t="s">
        <v>1</v>
      </c>
      <c r="F133" s="238" t="s">
        <v>158</v>
      </c>
      <c r="G133" s="236"/>
      <c r="H133" s="239">
        <v>277.39999999999998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141</v>
      </c>
      <c r="AU133" s="245" t="s">
        <v>90</v>
      </c>
      <c r="AV133" s="13" t="s">
        <v>90</v>
      </c>
      <c r="AW133" s="13" t="s">
        <v>36</v>
      </c>
      <c r="AX133" s="13" t="s">
        <v>80</v>
      </c>
      <c r="AY133" s="245" t="s">
        <v>130</v>
      </c>
    </row>
    <row r="134" s="2" customFormat="1" ht="37.8" customHeight="1">
      <c r="A134" s="36"/>
      <c r="B134" s="37"/>
      <c r="C134" s="246" t="s">
        <v>90</v>
      </c>
      <c r="D134" s="246" t="s">
        <v>150</v>
      </c>
      <c r="E134" s="247" t="s">
        <v>159</v>
      </c>
      <c r="F134" s="248" t="s">
        <v>160</v>
      </c>
      <c r="G134" s="249" t="s">
        <v>153</v>
      </c>
      <c r="H134" s="250">
        <v>302.80000000000001</v>
      </c>
      <c r="I134" s="251"/>
      <c r="J134" s="252">
        <f>ROUND(I134*H134,2)</f>
        <v>0</v>
      </c>
      <c r="K134" s="248" t="s">
        <v>154</v>
      </c>
      <c r="L134" s="42"/>
      <c r="M134" s="253" t="s">
        <v>1</v>
      </c>
      <c r="N134" s="254" t="s">
        <v>45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138</v>
      </c>
      <c r="AT134" s="228" t="s">
        <v>150</v>
      </c>
      <c r="AU134" s="228" t="s">
        <v>90</v>
      </c>
      <c r="AY134" s="15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88</v>
      </c>
      <c r="BK134" s="229">
        <f>ROUND(I134*H134,2)</f>
        <v>0</v>
      </c>
      <c r="BL134" s="15" t="s">
        <v>138</v>
      </c>
      <c r="BM134" s="228" t="s">
        <v>161</v>
      </c>
    </row>
    <row r="135" s="2" customFormat="1">
      <c r="A135" s="36"/>
      <c r="B135" s="37"/>
      <c r="C135" s="38"/>
      <c r="D135" s="230" t="s">
        <v>140</v>
      </c>
      <c r="E135" s="38"/>
      <c r="F135" s="231" t="s">
        <v>162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140</v>
      </c>
      <c r="AU135" s="15" t="s">
        <v>90</v>
      </c>
    </row>
    <row r="136" s="13" customFormat="1">
      <c r="A136" s="13"/>
      <c r="B136" s="235"/>
      <c r="C136" s="236"/>
      <c r="D136" s="230" t="s">
        <v>141</v>
      </c>
      <c r="E136" s="237" t="s">
        <v>1</v>
      </c>
      <c r="F136" s="238" t="s">
        <v>163</v>
      </c>
      <c r="G136" s="236"/>
      <c r="H136" s="239">
        <v>302.80000000000001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141</v>
      </c>
      <c r="AU136" s="245" t="s">
        <v>90</v>
      </c>
      <c r="AV136" s="13" t="s">
        <v>90</v>
      </c>
      <c r="AW136" s="13" t="s">
        <v>36</v>
      </c>
      <c r="AX136" s="13" t="s">
        <v>88</v>
      </c>
      <c r="AY136" s="245" t="s">
        <v>130</v>
      </c>
    </row>
    <row r="137" s="2" customFormat="1" ht="21.75" customHeight="1">
      <c r="A137" s="36"/>
      <c r="B137" s="37"/>
      <c r="C137" s="216" t="s">
        <v>164</v>
      </c>
      <c r="D137" s="216" t="s">
        <v>132</v>
      </c>
      <c r="E137" s="217" t="s">
        <v>165</v>
      </c>
      <c r="F137" s="218" t="s">
        <v>166</v>
      </c>
      <c r="G137" s="219" t="s">
        <v>153</v>
      </c>
      <c r="H137" s="220">
        <v>302.80000000000001</v>
      </c>
      <c r="I137" s="221"/>
      <c r="J137" s="222">
        <f>ROUND(I137*H137,2)</f>
        <v>0</v>
      </c>
      <c r="K137" s="218" t="s">
        <v>1</v>
      </c>
      <c r="L137" s="223"/>
      <c r="M137" s="224" t="s">
        <v>1</v>
      </c>
      <c r="N137" s="225" t="s">
        <v>45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137</v>
      </c>
      <c r="AT137" s="228" t="s">
        <v>132</v>
      </c>
      <c r="AU137" s="228" t="s">
        <v>90</v>
      </c>
      <c r="AY137" s="15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88</v>
      </c>
      <c r="BK137" s="229">
        <f>ROUND(I137*H137,2)</f>
        <v>0</v>
      </c>
      <c r="BL137" s="15" t="s">
        <v>138</v>
      </c>
      <c r="BM137" s="228" t="s">
        <v>167</v>
      </c>
    </row>
    <row r="138" s="2" customFormat="1">
      <c r="A138" s="36"/>
      <c r="B138" s="37"/>
      <c r="C138" s="38"/>
      <c r="D138" s="230" t="s">
        <v>140</v>
      </c>
      <c r="E138" s="38"/>
      <c r="F138" s="231" t="s">
        <v>166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140</v>
      </c>
      <c r="AU138" s="15" t="s">
        <v>90</v>
      </c>
    </row>
    <row r="139" s="2" customFormat="1">
      <c r="A139" s="36"/>
      <c r="B139" s="37"/>
      <c r="C139" s="38"/>
      <c r="D139" s="230" t="s">
        <v>168</v>
      </c>
      <c r="E139" s="38"/>
      <c r="F139" s="255" t="s">
        <v>169</v>
      </c>
      <c r="G139" s="38"/>
      <c r="H139" s="38"/>
      <c r="I139" s="232"/>
      <c r="J139" s="38"/>
      <c r="K139" s="38"/>
      <c r="L139" s="42"/>
      <c r="M139" s="233"/>
      <c r="N139" s="23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168</v>
      </c>
      <c r="AU139" s="15" t="s">
        <v>90</v>
      </c>
    </row>
    <row r="140" s="13" customFormat="1">
      <c r="A140" s="13"/>
      <c r="B140" s="235"/>
      <c r="C140" s="236"/>
      <c r="D140" s="230" t="s">
        <v>141</v>
      </c>
      <c r="E140" s="237" t="s">
        <v>1</v>
      </c>
      <c r="F140" s="238" t="s">
        <v>170</v>
      </c>
      <c r="G140" s="236"/>
      <c r="H140" s="239">
        <v>302.80000000000001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141</v>
      </c>
      <c r="AU140" s="245" t="s">
        <v>90</v>
      </c>
      <c r="AV140" s="13" t="s">
        <v>90</v>
      </c>
      <c r="AW140" s="13" t="s">
        <v>36</v>
      </c>
      <c r="AX140" s="13" t="s">
        <v>88</v>
      </c>
      <c r="AY140" s="245" t="s">
        <v>130</v>
      </c>
    </row>
    <row r="141" s="2" customFormat="1" ht="24.15" customHeight="1">
      <c r="A141" s="36"/>
      <c r="B141" s="37"/>
      <c r="C141" s="246" t="s">
        <v>138</v>
      </c>
      <c r="D141" s="246" t="s">
        <v>150</v>
      </c>
      <c r="E141" s="247" t="s">
        <v>171</v>
      </c>
      <c r="F141" s="248" t="s">
        <v>172</v>
      </c>
      <c r="G141" s="249" t="s">
        <v>173</v>
      </c>
      <c r="H141" s="250">
        <v>5500</v>
      </c>
      <c r="I141" s="251"/>
      <c r="J141" s="252">
        <f>ROUND(I141*H141,2)</f>
        <v>0</v>
      </c>
      <c r="K141" s="248" t="s">
        <v>154</v>
      </c>
      <c r="L141" s="42"/>
      <c r="M141" s="253" t="s">
        <v>1</v>
      </c>
      <c r="N141" s="254" t="s">
        <v>45</v>
      </c>
      <c r="O141" s="89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8" t="s">
        <v>138</v>
      </c>
      <c r="AT141" s="228" t="s">
        <v>150</v>
      </c>
      <c r="AU141" s="228" t="s">
        <v>90</v>
      </c>
      <c r="AY141" s="15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5" t="s">
        <v>88</v>
      </c>
      <c r="BK141" s="229">
        <f>ROUND(I141*H141,2)</f>
        <v>0</v>
      </c>
      <c r="BL141" s="15" t="s">
        <v>138</v>
      </c>
      <c r="BM141" s="228" t="s">
        <v>174</v>
      </c>
    </row>
    <row r="142" s="2" customFormat="1">
      <c r="A142" s="36"/>
      <c r="B142" s="37"/>
      <c r="C142" s="38"/>
      <c r="D142" s="230" t="s">
        <v>140</v>
      </c>
      <c r="E142" s="38"/>
      <c r="F142" s="231" t="s">
        <v>175</v>
      </c>
      <c r="G142" s="38"/>
      <c r="H142" s="38"/>
      <c r="I142" s="232"/>
      <c r="J142" s="38"/>
      <c r="K142" s="38"/>
      <c r="L142" s="42"/>
      <c r="M142" s="233"/>
      <c r="N142" s="23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140</v>
      </c>
      <c r="AU142" s="15" t="s">
        <v>90</v>
      </c>
    </row>
    <row r="143" s="13" customFormat="1">
      <c r="A143" s="13"/>
      <c r="B143" s="235"/>
      <c r="C143" s="236"/>
      <c r="D143" s="230" t="s">
        <v>141</v>
      </c>
      <c r="E143" s="237" t="s">
        <v>1</v>
      </c>
      <c r="F143" s="238" t="s">
        <v>176</v>
      </c>
      <c r="G143" s="236"/>
      <c r="H143" s="239">
        <v>5500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141</v>
      </c>
      <c r="AU143" s="245" t="s">
        <v>90</v>
      </c>
      <c r="AV143" s="13" t="s">
        <v>90</v>
      </c>
      <c r="AW143" s="13" t="s">
        <v>36</v>
      </c>
      <c r="AX143" s="13" t="s">
        <v>88</v>
      </c>
      <c r="AY143" s="245" t="s">
        <v>130</v>
      </c>
    </row>
    <row r="144" s="2" customFormat="1" ht="33" customHeight="1">
      <c r="A144" s="36"/>
      <c r="B144" s="37"/>
      <c r="C144" s="246" t="s">
        <v>177</v>
      </c>
      <c r="D144" s="246" t="s">
        <v>150</v>
      </c>
      <c r="E144" s="247" t="s">
        <v>178</v>
      </c>
      <c r="F144" s="248" t="s">
        <v>179</v>
      </c>
      <c r="G144" s="249" t="s">
        <v>173</v>
      </c>
      <c r="H144" s="250">
        <v>5500</v>
      </c>
      <c r="I144" s="251"/>
      <c r="J144" s="252">
        <f>ROUND(I144*H144,2)</f>
        <v>0</v>
      </c>
      <c r="K144" s="248" t="s">
        <v>154</v>
      </c>
      <c r="L144" s="42"/>
      <c r="M144" s="253" t="s">
        <v>1</v>
      </c>
      <c r="N144" s="254" t="s">
        <v>45</v>
      </c>
      <c r="O144" s="8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8" t="s">
        <v>138</v>
      </c>
      <c r="AT144" s="228" t="s">
        <v>150</v>
      </c>
      <c r="AU144" s="228" t="s">
        <v>90</v>
      </c>
      <c r="AY144" s="15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5" t="s">
        <v>88</v>
      </c>
      <c r="BK144" s="229">
        <f>ROUND(I144*H144,2)</f>
        <v>0</v>
      </c>
      <c r="BL144" s="15" t="s">
        <v>138</v>
      </c>
      <c r="BM144" s="228" t="s">
        <v>180</v>
      </c>
    </row>
    <row r="145" s="2" customFormat="1">
      <c r="A145" s="36"/>
      <c r="B145" s="37"/>
      <c r="C145" s="38"/>
      <c r="D145" s="230" t="s">
        <v>140</v>
      </c>
      <c r="E145" s="38"/>
      <c r="F145" s="231" t="s">
        <v>181</v>
      </c>
      <c r="G145" s="38"/>
      <c r="H145" s="38"/>
      <c r="I145" s="232"/>
      <c r="J145" s="38"/>
      <c r="K145" s="38"/>
      <c r="L145" s="42"/>
      <c r="M145" s="233"/>
      <c r="N145" s="23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140</v>
      </c>
      <c r="AU145" s="15" t="s">
        <v>90</v>
      </c>
    </row>
    <row r="146" s="13" customFormat="1">
      <c r="A146" s="13"/>
      <c r="B146" s="235"/>
      <c r="C146" s="236"/>
      <c r="D146" s="230" t="s">
        <v>141</v>
      </c>
      <c r="E146" s="237" t="s">
        <v>1</v>
      </c>
      <c r="F146" s="238" t="s">
        <v>142</v>
      </c>
      <c r="G146" s="236"/>
      <c r="H146" s="239">
        <v>5500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141</v>
      </c>
      <c r="AU146" s="245" t="s">
        <v>90</v>
      </c>
      <c r="AV146" s="13" t="s">
        <v>90</v>
      </c>
      <c r="AW146" s="13" t="s">
        <v>36</v>
      </c>
      <c r="AX146" s="13" t="s">
        <v>88</v>
      </c>
      <c r="AY146" s="245" t="s">
        <v>130</v>
      </c>
    </row>
    <row r="147" s="2" customFormat="1" ht="24.15" customHeight="1">
      <c r="A147" s="36"/>
      <c r="B147" s="37"/>
      <c r="C147" s="246" t="s">
        <v>182</v>
      </c>
      <c r="D147" s="246" t="s">
        <v>150</v>
      </c>
      <c r="E147" s="247" t="s">
        <v>183</v>
      </c>
      <c r="F147" s="248" t="s">
        <v>184</v>
      </c>
      <c r="G147" s="249" t="s">
        <v>173</v>
      </c>
      <c r="H147" s="250">
        <v>5500</v>
      </c>
      <c r="I147" s="251"/>
      <c r="J147" s="252">
        <f>ROUND(I147*H147,2)</f>
        <v>0</v>
      </c>
      <c r="K147" s="248" t="s">
        <v>136</v>
      </c>
      <c r="L147" s="42"/>
      <c r="M147" s="253" t="s">
        <v>1</v>
      </c>
      <c r="N147" s="254" t="s">
        <v>45</v>
      </c>
      <c r="O147" s="8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8" t="s">
        <v>138</v>
      </c>
      <c r="AT147" s="228" t="s">
        <v>150</v>
      </c>
      <c r="AU147" s="228" t="s">
        <v>90</v>
      </c>
      <c r="AY147" s="15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5" t="s">
        <v>88</v>
      </c>
      <c r="BK147" s="229">
        <f>ROUND(I147*H147,2)</f>
        <v>0</v>
      </c>
      <c r="BL147" s="15" t="s">
        <v>138</v>
      </c>
      <c r="BM147" s="228" t="s">
        <v>185</v>
      </c>
    </row>
    <row r="148" s="2" customFormat="1">
      <c r="A148" s="36"/>
      <c r="B148" s="37"/>
      <c r="C148" s="38"/>
      <c r="D148" s="230" t="s">
        <v>140</v>
      </c>
      <c r="E148" s="38"/>
      <c r="F148" s="231" t="s">
        <v>186</v>
      </c>
      <c r="G148" s="38"/>
      <c r="H148" s="38"/>
      <c r="I148" s="232"/>
      <c r="J148" s="38"/>
      <c r="K148" s="38"/>
      <c r="L148" s="42"/>
      <c r="M148" s="233"/>
      <c r="N148" s="23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140</v>
      </c>
      <c r="AU148" s="15" t="s">
        <v>90</v>
      </c>
    </row>
    <row r="149" s="13" customFormat="1">
      <c r="A149" s="13"/>
      <c r="B149" s="235"/>
      <c r="C149" s="236"/>
      <c r="D149" s="230" t="s">
        <v>141</v>
      </c>
      <c r="E149" s="237" t="s">
        <v>1</v>
      </c>
      <c r="F149" s="238" t="s">
        <v>142</v>
      </c>
      <c r="G149" s="236"/>
      <c r="H149" s="239">
        <v>5500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141</v>
      </c>
      <c r="AU149" s="245" t="s">
        <v>90</v>
      </c>
      <c r="AV149" s="13" t="s">
        <v>90</v>
      </c>
      <c r="AW149" s="13" t="s">
        <v>36</v>
      </c>
      <c r="AX149" s="13" t="s">
        <v>88</v>
      </c>
      <c r="AY149" s="245" t="s">
        <v>130</v>
      </c>
    </row>
    <row r="150" s="2" customFormat="1" ht="24.15" customHeight="1">
      <c r="A150" s="36"/>
      <c r="B150" s="37"/>
      <c r="C150" s="246" t="s">
        <v>187</v>
      </c>
      <c r="D150" s="246" t="s">
        <v>150</v>
      </c>
      <c r="E150" s="247" t="s">
        <v>188</v>
      </c>
      <c r="F150" s="248" t="s">
        <v>189</v>
      </c>
      <c r="G150" s="249" t="s">
        <v>173</v>
      </c>
      <c r="H150" s="250">
        <v>1714.5</v>
      </c>
      <c r="I150" s="251"/>
      <c r="J150" s="252">
        <f>ROUND(I150*H150,2)</f>
        <v>0</v>
      </c>
      <c r="K150" s="248" t="s">
        <v>154</v>
      </c>
      <c r="L150" s="42"/>
      <c r="M150" s="253" t="s">
        <v>1</v>
      </c>
      <c r="N150" s="254" t="s">
        <v>45</v>
      </c>
      <c r="O150" s="89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8" t="s">
        <v>138</v>
      </c>
      <c r="AT150" s="228" t="s">
        <v>150</v>
      </c>
      <c r="AU150" s="228" t="s">
        <v>90</v>
      </c>
      <c r="AY150" s="15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5" t="s">
        <v>88</v>
      </c>
      <c r="BK150" s="229">
        <f>ROUND(I150*H150,2)</f>
        <v>0</v>
      </c>
      <c r="BL150" s="15" t="s">
        <v>138</v>
      </c>
      <c r="BM150" s="228" t="s">
        <v>190</v>
      </c>
    </row>
    <row r="151" s="2" customFormat="1">
      <c r="A151" s="36"/>
      <c r="B151" s="37"/>
      <c r="C151" s="38"/>
      <c r="D151" s="230" t="s">
        <v>140</v>
      </c>
      <c r="E151" s="38"/>
      <c r="F151" s="231" t="s">
        <v>191</v>
      </c>
      <c r="G151" s="38"/>
      <c r="H151" s="38"/>
      <c r="I151" s="232"/>
      <c r="J151" s="38"/>
      <c r="K151" s="38"/>
      <c r="L151" s="42"/>
      <c r="M151" s="233"/>
      <c r="N151" s="234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140</v>
      </c>
      <c r="AU151" s="15" t="s">
        <v>90</v>
      </c>
    </row>
    <row r="152" s="2" customFormat="1">
      <c r="A152" s="36"/>
      <c r="B152" s="37"/>
      <c r="C152" s="38"/>
      <c r="D152" s="230" t="s">
        <v>168</v>
      </c>
      <c r="E152" s="38"/>
      <c r="F152" s="255" t="s">
        <v>192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90</v>
      </c>
    </row>
    <row r="153" s="13" customFormat="1">
      <c r="A153" s="13"/>
      <c r="B153" s="235"/>
      <c r="C153" s="236"/>
      <c r="D153" s="230" t="s">
        <v>141</v>
      </c>
      <c r="E153" s="237" t="s">
        <v>1</v>
      </c>
      <c r="F153" s="238" t="s">
        <v>193</v>
      </c>
      <c r="G153" s="236"/>
      <c r="H153" s="239">
        <v>1714.5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141</v>
      </c>
      <c r="AU153" s="245" t="s">
        <v>90</v>
      </c>
      <c r="AV153" s="13" t="s">
        <v>90</v>
      </c>
      <c r="AW153" s="13" t="s">
        <v>36</v>
      </c>
      <c r="AX153" s="13" t="s">
        <v>88</v>
      </c>
      <c r="AY153" s="245" t="s">
        <v>130</v>
      </c>
    </row>
    <row r="154" s="2" customFormat="1" ht="37.8" customHeight="1">
      <c r="A154" s="36"/>
      <c r="B154" s="37"/>
      <c r="C154" s="246" t="s">
        <v>194</v>
      </c>
      <c r="D154" s="246" t="s">
        <v>150</v>
      </c>
      <c r="E154" s="247" t="s">
        <v>195</v>
      </c>
      <c r="F154" s="248" t="s">
        <v>196</v>
      </c>
      <c r="G154" s="249" t="s">
        <v>153</v>
      </c>
      <c r="H154" s="250">
        <v>698.60000000000002</v>
      </c>
      <c r="I154" s="251"/>
      <c r="J154" s="252">
        <f>ROUND(I154*H154,2)</f>
        <v>0</v>
      </c>
      <c r="K154" s="248" t="s">
        <v>1</v>
      </c>
      <c r="L154" s="42"/>
      <c r="M154" s="253" t="s">
        <v>1</v>
      </c>
      <c r="N154" s="254" t="s">
        <v>45</v>
      </c>
      <c r="O154" s="8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138</v>
      </c>
      <c r="AT154" s="228" t="s">
        <v>150</v>
      </c>
      <c r="AU154" s="228" t="s">
        <v>90</v>
      </c>
      <c r="AY154" s="15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88</v>
      </c>
      <c r="BK154" s="229">
        <f>ROUND(I154*H154,2)</f>
        <v>0</v>
      </c>
      <c r="BL154" s="15" t="s">
        <v>138</v>
      </c>
      <c r="BM154" s="228" t="s">
        <v>197</v>
      </c>
    </row>
    <row r="155" s="2" customFormat="1">
      <c r="A155" s="36"/>
      <c r="B155" s="37"/>
      <c r="C155" s="38"/>
      <c r="D155" s="230" t="s">
        <v>168</v>
      </c>
      <c r="E155" s="38"/>
      <c r="F155" s="255" t="s">
        <v>198</v>
      </c>
      <c r="G155" s="38"/>
      <c r="H155" s="38"/>
      <c r="I155" s="232"/>
      <c r="J155" s="38"/>
      <c r="K155" s="38"/>
      <c r="L155" s="42"/>
      <c r="M155" s="233"/>
      <c r="N155" s="23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90</v>
      </c>
    </row>
    <row r="156" s="13" customFormat="1">
      <c r="A156" s="13"/>
      <c r="B156" s="235"/>
      <c r="C156" s="236"/>
      <c r="D156" s="230" t="s">
        <v>141</v>
      </c>
      <c r="E156" s="237" t="s">
        <v>1</v>
      </c>
      <c r="F156" s="238" t="s">
        <v>157</v>
      </c>
      <c r="G156" s="236"/>
      <c r="H156" s="239">
        <v>421.19999999999999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141</v>
      </c>
      <c r="AU156" s="245" t="s">
        <v>90</v>
      </c>
      <c r="AV156" s="13" t="s">
        <v>90</v>
      </c>
      <c r="AW156" s="13" t="s">
        <v>36</v>
      </c>
      <c r="AX156" s="13" t="s">
        <v>80</v>
      </c>
      <c r="AY156" s="245" t="s">
        <v>130</v>
      </c>
    </row>
    <row r="157" s="13" customFormat="1">
      <c r="A157" s="13"/>
      <c r="B157" s="235"/>
      <c r="C157" s="236"/>
      <c r="D157" s="230" t="s">
        <v>141</v>
      </c>
      <c r="E157" s="237" t="s">
        <v>1</v>
      </c>
      <c r="F157" s="238" t="s">
        <v>158</v>
      </c>
      <c r="G157" s="236"/>
      <c r="H157" s="239">
        <v>277.39999999999998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141</v>
      </c>
      <c r="AU157" s="245" t="s">
        <v>90</v>
      </c>
      <c r="AV157" s="13" t="s">
        <v>90</v>
      </c>
      <c r="AW157" s="13" t="s">
        <v>36</v>
      </c>
      <c r="AX157" s="13" t="s">
        <v>80</v>
      </c>
      <c r="AY157" s="245" t="s">
        <v>130</v>
      </c>
    </row>
    <row r="158" s="12" customFormat="1" ht="22.8" customHeight="1">
      <c r="A158" s="12"/>
      <c r="B158" s="200"/>
      <c r="C158" s="201"/>
      <c r="D158" s="202" t="s">
        <v>79</v>
      </c>
      <c r="E158" s="214" t="s">
        <v>199</v>
      </c>
      <c r="F158" s="214" t="s">
        <v>200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SUM(P159:P182)</f>
        <v>0</v>
      </c>
      <c r="Q158" s="208"/>
      <c r="R158" s="209">
        <f>SUM(R159:R182)</f>
        <v>1071.9402249999998</v>
      </c>
      <c r="S158" s="208"/>
      <c r="T158" s="210">
        <f>SUM(T159:T182)</f>
        <v>0.216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88</v>
      </c>
      <c r="AT158" s="212" t="s">
        <v>79</v>
      </c>
      <c r="AU158" s="212" t="s">
        <v>88</v>
      </c>
      <c r="AY158" s="211" t="s">
        <v>130</v>
      </c>
      <c r="BK158" s="213">
        <f>SUM(BK159:BK182)</f>
        <v>0</v>
      </c>
    </row>
    <row r="159" s="2" customFormat="1" ht="24.15" customHeight="1">
      <c r="A159" s="36"/>
      <c r="B159" s="37"/>
      <c r="C159" s="246" t="s">
        <v>201</v>
      </c>
      <c r="D159" s="246" t="s">
        <v>150</v>
      </c>
      <c r="E159" s="247" t="s">
        <v>202</v>
      </c>
      <c r="F159" s="248" t="s">
        <v>203</v>
      </c>
      <c r="G159" s="249" t="s">
        <v>204</v>
      </c>
      <c r="H159" s="250">
        <v>2</v>
      </c>
      <c r="I159" s="251"/>
      <c r="J159" s="252">
        <f>ROUND(I159*H159,2)</f>
        <v>0</v>
      </c>
      <c r="K159" s="248" t="s">
        <v>154</v>
      </c>
      <c r="L159" s="42"/>
      <c r="M159" s="253" t="s">
        <v>1</v>
      </c>
      <c r="N159" s="254" t="s">
        <v>45</v>
      </c>
      <c r="O159" s="89"/>
      <c r="P159" s="226">
        <f>O159*H159</f>
        <v>0</v>
      </c>
      <c r="Q159" s="226">
        <v>0.11171</v>
      </c>
      <c r="R159" s="226">
        <f>Q159*H159</f>
        <v>0.22342000000000001</v>
      </c>
      <c r="S159" s="226">
        <v>0</v>
      </c>
      <c r="T159" s="22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8" t="s">
        <v>138</v>
      </c>
      <c r="AT159" s="228" t="s">
        <v>150</v>
      </c>
      <c r="AU159" s="228" t="s">
        <v>90</v>
      </c>
      <c r="AY159" s="15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88</v>
      </c>
      <c r="BK159" s="229">
        <f>ROUND(I159*H159,2)</f>
        <v>0</v>
      </c>
      <c r="BL159" s="15" t="s">
        <v>138</v>
      </c>
      <c r="BM159" s="228" t="s">
        <v>205</v>
      </c>
    </row>
    <row r="160" s="2" customFormat="1">
      <c r="A160" s="36"/>
      <c r="B160" s="37"/>
      <c r="C160" s="38"/>
      <c r="D160" s="230" t="s">
        <v>140</v>
      </c>
      <c r="E160" s="38"/>
      <c r="F160" s="231" t="s">
        <v>206</v>
      </c>
      <c r="G160" s="38"/>
      <c r="H160" s="38"/>
      <c r="I160" s="232"/>
      <c r="J160" s="38"/>
      <c r="K160" s="38"/>
      <c r="L160" s="42"/>
      <c r="M160" s="233"/>
      <c r="N160" s="23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140</v>
      </c>
      <c r="AU160" s="15" t="s">
        <v>90</v>
      </c>
    </row>
    <row r="161" s="13" customFormat="1">
      <c r="A161" s="13"/>
      <c r="B161" s="235"/>
      <c r="C161" s="236"/>
      <c r="D161" s="230" t="s">
        <v>141</v>
      </c>
      <c r="E161" s="237" t="s">
        <v>1</v>
      </c>
      <c r="F161" s="238" t="s">
        <v>207</v>
      </c>
      <c r="G161" s="236"/>
      <c r="H161" s="239">
        <v>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141</v>
      </c>
      <c r="AU161" s="245" t="s">
        <v>90</v>
      </c>
      <c r="AV161" s="13" t="s">
        <v>90</v>
      </c>
      <c r="AW161" s="13" t="s">
        <v>36</v>
      </c>
      <c r="AX161" s="13" t="s">
        <v>88</v>
      </c>
      <c r="AY161" s="245" t="s">
        <v>130</v>
      </c>
    </row>
    <row r="162" s="2" customFormat="1" ht="24.15" customHeight="1">
      <c r="A162" s="36"/>
      <c r="B162" s="37"/>
      <c r="C162" s="246" t="s">
        <v>137</v>
      </c>
      <c r="D162" s="246" t="s">
        <v>150</v>
      </c>
      <c r="E162" s="247" t="s">
        <v>208</v>
      </c>
      <c r="F162" s="248" t="s">
        <v>209</v>
      </c>
      <c r="G162" s="249" t="s">
        <v>173</v>
      </c>
      <c r="H162" s="250">
        <v>1714.5</v>
      </c>
      <c r="I162" s="251"/>
      <c r="J162" s="252">
        <f>ROUND(I162*H162,2)</f>
        <v>0</v>
      </c>
      <c r="K162" s="248" t="s">
        <v>154</v>
      </c>
      <c r="L162" s="42"/>
      <c r="M162" s="253" t="s">
        <v>1</v>
      </c>
      <c r="N162" s="254" t="s">
        <v>45</v>
      </c>
      <c r="O162" s="89"/>
      <c r="P162" s="226">
        <f>O162*H162</f>
        <v>0</v>
      </c>
      <c r="Q162" s="226">
        <v>0.0026199999999999999</v>
      </c>
      <c r="R162" s="226">
        <f>Q162*H162</f>
        <v>4.4919899999999995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138</v>
      </c>
      <c r="AT162" s="228" t="s">
        <v>150</v>
      </c>
      <c r="AU162" s="228" t="s">
        <v>90</v>
      </c>
      <c r="AY162" s="15" t="s">
        <v>130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88</v>
      </c>
      <c r="BK162" s="229">
        <f>ROUND(I162*H162,2)</f>
        <v>0</v>
      </c>
      <c r="BL162" s="15" t="s">
        <v>138</v>
      </c>
      <c r="BM162" s="228" t="s">
        <v>210</v>
      </c>
    </row>
    <row r="163" s="2" customFormat="1">
      <c r="A163" s="36"/>
      <c r="B163" s="37"/>
      <c r="C163" s="38"/>
      <c r="D163" s="230" t="s">
        <v>140</v>
      </c>
      <c r="E163" s="38"/>
      <c r="F163" s="231" t="s">
        <v>211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140</v>
      </c>
      <c r="AU163" s="15" t="s">
        <v>90</v>
      </c>
    </row>
    <row r="164" s="13" customFormat="1">
      <c r="A164" s="13"/>
      <c r="B164" s="235"/>
      <c r="C164" s="236"/>
      <c r="D164" s="230" t="s">
        <v>141</v>
      </c>
      <c r="E164" s="237" t="s">
        <v>1</v>
      </c>
      <c r="F164" s="238" t="s">
        <v>212</v>
      </c>
      <c r="G164" s="236"/>
      <c r="H164" s="239">
        <v>1714.5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141</v>
      </c>
      <c r="AU164" s="245" t="s">
        <v>90</v>
      </c>
      <c r="AV164" s="13" t="s">
        <v>90</v>
      </c>
      <c r="AW164" s="13" t="s">
        <v>36</v>
      </c>
      <c r="AX164" s="13" t="s">
        <v>88</v>
      </c>
      <c r="AY164" s="245" t="s">
        <v>130</v>
      </c>
    </row>
    <row r="165" s="2" customFormat="1" ht="24.15" customHeight="1">
      <c r="A165" s="36"/>
      <c r="B165" s="37"/>
      <c r="C165" s="246" t="s">
        <v>199</v>
      </c>
      <c r="D165" s="246" t="s">
        <v>150</v>
      </c>
      <c r="E165" s="247" t="s">
        <v>213</v>
      </c>
      <c r="F165" s="248" t="s">
        <v>214</v>
      </c>
      <c r="G165" s="249" t="s">
        <v>173</v>
      </c>
      <c r="H165" s="250">
        <v>1714.5</v>
      </c>
      <c r="I165" s="251"/>
      <c r="J165" s="252">
        <f>ROUND(I165*H165,2)</f>
        <v>0</v>
      </c>
      <c r="K165" s="248" t="s">
        <v>154</v>
      </c>
      <c r="L165" s="42"/>
      <c r="M165" s="253" t="s">
        <v>1</v>
      </c>
      <c r="N165" s="254" t="s">
        <v>45</v>
      </c>
      <c r="O165" s="89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8" t="s">
        <v>138</v>
      </c>
      <c r="AT165" s="228" t="s">
        <v>150</v>
      </c>
      <c r="AU165" s="228" t="s">
        <v>90</v>
      </c>
      <c r="AY165" s="15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88</v>
      </c>
      <c r="BK165" s="229">
        <f>ROUND(I165*H165,2)</f>
        <v>0</v>
      </c>
      <c r="BL165" s="15" t="s">
        <v>138</v>
      </c>
      <c r="BM165" s="228" t="s">
        <v>215</v>
      </c>
    </row>
    <row r="166" s="2" customFormat="1">
      <c r="A166" s="36"/>
      <c r="B166" s="37"/>
      <c r="C166" s="38"/>
      <c r="D166" s="230" t="s">
        <v>140</v>
      </c>
      <c r="E166" s="38"/>
      <c r="F166" s="231" t="s">
        <v>216</v>
      </c>
      <c r="G166" s="38"/>
      <c r="H166" s="38"/>
      <c r="I166" s="232"/>
      <c r="J166" s="38"/>
      <c r="K166" s="38"/>
      <c r="L166" s="42"/>
      <c r="M166" s="233"/>
      <c r="N166" s="23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140</v>
      </c>
      <c r="AU166" s="15" t="s">
        <v>90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212</v>
      </c>
      <c r="G167" s="236"/>
      <c r="H167" s="239">
        <v>1714.5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90</v>
      </c>
      <c r="AV167" s="13" t="s">
        <v>90</v>
      </c>
      <c r="AW167" s="13" t="s">
        <v>36</v>
      </c>
      <c r="AX167" s="13" t="s">
        <v>88</v>
      </c>
      <c r="AY167" s="245" t="s">
        <v>130</v>
      </c>
    </row>
    <row r="168" s="2" customFormat="1" ht="16.5" customHeight="1">
      <c r="A168" s="36"/>
      <c r="B168" s="37"/>
      <c r="C168" s="216" t="s">
        <v>217</v>
      </c>
      <c r="D168" s="216" t="s">
        <v>132</v>
      </c>
      <c r="E168" s="217" t="s">
        <v>218</v>
      </c>
      <c r="F168" s="218" t="s">
        <v>219</v>
      </c>
      <c r="G168" s="219" t="s">
        <v>147</v>
      </c>
      <c r="H168" s="220">
        <v>185.166</v>
      </c>
      <c r="I168" s="221"/>
      <c r="J168" s="222">
        <f>ROUND(I168*H168,2)</f>
        <v>0</v>
      </c>
      <c r="K168" s="218" t="s">
        <v>154</v>
      </c>
      <c r="L168" s="223"/>
      <c r="M168" s="224" t="s">
        <v>1</v>
      </c>
      <c r="N168" s="225" t="s">
        <v>45</v>
      </c>
      <c r="O168" s="89"/>
      <c r="P168" s="226">
        <f>O168*H168</f>
        <v>0</v>
      </c>
      <c r="Q168" s="226">
        <v>1</v>
      </c>
      <c r="R168" s="226">
        <f>Q168*H168</f>
        <v>185.166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137</v>
      </c>
      <c r="AT168" s="228" t="s">
        <v>132</v>
      </c>
      <c r="AU168" s="228" t="s">
        <v>90</v>
      </c>
      <c r="AY168" s="15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88</v>
      </c>
      <c r="BK168" s="229">
        <f>ROUND(I168*H168,2)</f>
        <v>0</v>
      </c>
      <c r="BL168" s="15" t="s">
        <v>138</v>
      </c>
      <c r="BM168" s="228" t="s">
        <v>220</v>
      </c>
    </row>
    <row r="169" s="2" customFormat="1">
      <c r="A169" s="36"/>
      <c r="B169" s="37"/>
      <c r="C169" s="38"/>
      <c r="D169" s="230" t="s">
        <v>140</v>
      </c>
      <c r="E169" s="38"/>
      <c r="F169" s="231" t="s">
        <v>219</v>
      </c>
      <c r="G169" s="38"/>
      <c r="H169" s="38"/>
      <c r="I169" s="232"/>
      <c r="J169" s="38"/>
      <c r="K169" s="38"/>
      <c r="L169" s="42"/>
      <c r="M169" s="233"/>
      <c r="N169" s="23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140</v>
      </c>
      <c r="AU169" s="15" t="s">
        <v>90</v>
      </c>
    </row>
    <row r="170" s="13" customFormat="1">
      <c r="A170" s="13"/>
      <c r="B170" s="235"/>
      <c r="C170" s="236"/>
      <c r="D170" s="230" t="s">
        <v>141</v>
      </c>
      <c r="E170" s="237" t="s">
        <v>1</v>
      </c>
      <c r="F170" s="238" t="s">
        <v>221</v>
      </c>
      <c r="G170" s="236"/>
      <c r="H170" s="239">
        <v>185.166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141</v>
      </c>
      <c r="AU170" s="245" t="s">
        <v>90</v>
      </c>
      <c r="AV170" s="13" t="s">
        <v>90</v>
      </c>
      <c r="AW170" s="13" t="s">
        <v>36</v>
      </c>
      <c r="AX170" s="13" t="s">
        <v>88</v>
      </c>
      <c r="AY170" s="245" t="s">
        <v>130</v>
      </c>
    </row>
    <row r="171" s="2" customFormat="1" ht="16.5" customHeight="1">
      <c r="A171" s="36"/>
      <c r="B171" s="37"/>
      <c r="C171" s="216" t="s">
        <v>222</v>
      </c>
      <c r="D171" s="216" t="s">
        <v>132</v>
      </c>
      <c r="E171" s="217" t="s">
        <v>223</v>
      </c>
      <c r="F171" s="218" t="s">
        <v>224</v>
      </c>
      <c r="G171" s="219" t="s">
        <v>147</v>
      </c>
      <c r="H171" s="220">
        <v>109.72799999999999</v>
      </c>
      <c r="I171" s="221"/>
      <c r="J171" s="222">
        <f>ROUND(I171*H171,2)</f>
        <v>0</v>
      </c>
      <c r="K171" s="218" t="s">
        <v>154</v>
      </c>
      <c r="L171" s="223"/>
      <c r="M171" s="224" t="s">
        <v>1</v>
      </c>
      <c r="N171" s="225" t="s">
        <v>45</v>
      </c>
      <c r="O171" s="89"/>
      <c r="P171" s="226">
        <f>O171*H171</f>
        <v>0</v>
      </c>
      <c r="Q171" s="226">
        <v>1</v>
      </c>
      <c r="R171" s="226">
        <f>Q171*H171</f>
        <v>109.72799999999999</v>
      </c>
      <c r="S171" s="226">
        <v>0</v>
      </c>
      <c r="T171" s="22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8" t="s">
        <v>137</v>
      </c>
      <c r="AT171" s="228" t="s">
        <v>132</v>
      </c>
      <c r="AU171" s="228" t="s">
        <v>90</v>
      </c>
      <c r="AY171" s="15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5" t="s">
        <v>88</v>
      </c>
      <c r="BK171" s="229">
        <f>ROUND(I171*H171,2)</f>
        <v>0</v>
      </c>
      <c r="BL171" s="15" t="s">
        <v>138</v>
      </c>
      <c r="BM171" s="228" t="s">
        <v>225</v>
      </c>
    </row>
    <row r="172" s="2" customFormat="1">
      <c r="A172" s="36"/>
      <c r="B172" s="37"/>
      <c r="C172" s="38"/>
      <c r="D172" s="230" t="s">
        <v>140</v>
      </c>
      <c r="E172" s="38"/>
      <c r="F172" s="231" t="s">
        <v>224</v>
      </c>
      <c r="G172" s="38"/>
      <c r="H172" s="38"/>
      <c r="I172" s="232"/>
      <c r="J172" s="38"/>
      <c r="K172" s="38"/>
      <c r="L172" s="42"/>
      <c r="M172" s="233"/>
      <c r="N172" s="234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140</v>
      </c>
      <c r="AU172" s="15" t="s">
        <v>90</v>
      </c>
    </row>
    <row r="173" s="13" customFormat="1">
      <c r="A173" s="13"/>
      <c r="B173" s="235"/>
      <c r="C173" s="236"/>
      <c r="D173" s="230" t="s">
        <v>141</v>
      </c>
      <c r="E173" s="237" t="s">
        <v>1</v>
      </c>
      <c r="F173" s="238" t="s">
        <v>226</v>
      </c>
      <c r="G173" s="236"/>
      <c r="H173" s="239">
        <v>109.72799999999999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141</v>
      </c>
      <c r="AU173" s="245" t="s">
        <v>90</v>
      </c>
      <c r="AV173" s="13" t="s">
        <v>90</v>
      </c>
      <c r="AW173" s="13" t="s">
        <v>36</v>
      </c>
      <c r="AX173" s="13" t="s">
        <v>88</v>
      </c>
      <c r="AY173" s="245" t="s">
        <v>130</v>
      </c>
    </row>
    <row r="174" s="2" customFormat="1" ht="16.5" customHeight="1">
      <c r="A174" s="36"/>
      <c r="B174" s="37"/>
      <c r="C174" s="216" t="s">
        <v>8</v>
      </c>
      <c r="D174" s="216" t="s">
        <v>132</v>
      </c>
      <c r="E174" s="217" t="s">
        <v>227</v>
      </c>
      <c r="F174" s="218" t="s">
        <v>228</v>
      </c>
      <c r="G174" s="219" t="s">
        <v>147</v>
      </c>
      <c r="H174" s="220">
        <v>771.52499999999998</v>
      </c>
      <c r="I174" s="221"/>
      <c r="J174" s="222">
        <f>ROUND(I174*H174,2)</f>
        <v>0</v>
      </c>
      <c r="K174" s="218" t="s">
        <v>154</v>
      </c>
      <c r="L174" s="223"/>
      <c r="M174" s="224" t="s">
        <v>1</v>
      </c>
      <c r="N174" s="225" t="s">
        <v>45</v>
      </c>
      <c r="O174" s="89"/>
      <c r="P174" s="226">
        <f>O174*H174</f>
        <v>0</v>
      </c>
      <c r="Q174" s="226">
        <v>1</v>
      </c>
      <c r="R174" s="226">
        <f>Q174*H174</f>
        <v>771.52499999999998</v>
      </c>
      <c r="S174" s="226">
        <v>0</v>
      </c>
      <c r="T174" s="22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8" t="s">
        <v>137</v>
      </c>
      <c r="AT174" s="228" t="s">
        <v>132</v>
      </c>
      <c r="AU174" s="228" t="s">
        <v>90</v>
      </c>
      <c r="AY174" s="15" t="s">
        <v>130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5" t="s">
        <v>88</v>
      </c>
      <c r="BK174" s="229">
        <f>ROUND(I174*H174,2)</f>
        <v>0</v>
      </c>
      <c r="BL174" s="15" t="s">
        <v>138</v>
      </c>
      <c r="BM174" s="228" t="s">
        <v>229</v>
      </c>
    </row>
    <row r="175" s="2" customFormat="1">
      <c r="A175" s="36"/>
      <c r="B175" s="37"/>
      <c r="C175" s="38"/>
      <c r="D175" s="230" t="s">
        <v>140</v>
      </c>
      <c r="E175" s="38"/>
      <c r="F175" s="231" t="s">
        <v>228</v>
      </c>
      <c r="G175" s="38"/>
      <c r="H175" s="38"/>
      <c r="I175" s="232"/>
      <c r="J175" s="38"/>
      <c r="K175" s="38"/>
      <c r="L175" s="42"/>
      <c r="M175" s="233"/>
      <c r="N175" s="23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140</v>
      </c>
      <c r="AU175" s="15" t="s">
        <v>90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230</v>
      </c>
      <c r="G176" s="236"/>
      <c r="H176" s="239">
        <v>771.52499999999998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90</v>
      </c>
      <c r="AV176" s="13" t="s">
        <v>90</v>
      </c>
      <c r="AW176" s="13" t="s">
        <v>36</v>
      </c>
      <c r="AX176" s="13" t="s">
        <v>88</v>
      </c>
      <c r="AY176" s="245" t="s">
        <v>130</v>
      </c>
    </row>
    <row r="177" s="2" customFormat="1" ht="24.15" customHeight="1">
      <c r="A177" s="36"/>
      <c r="B177" s="37"/>
      <c r="C177" s="246" t="s">
        <v>231</v>
      </c>
      <c r="D177" s="246" t="s">
        <v>150</v>
      </c>
      <c r="E177" s="247" t="s">
        <v>232</v>
      </c>
      <c r="F177" s="248" t="s">
        <v>233</v>
      </c>
      <c r="G177" s="249" t="s">
        <v>173</v>
      </c>
      <c r="H177" s="250">
        <v>1714.5</v>
      </c>
      <c r="I177" s="251"/>
      <c r="J177" s="252">
        <f>ROUND(I177*H177,2)</f>
        <v>0</v>
      </c>
      <c r="K177" s="248" t="s">
        <v>154</v>
      </c>
      <c r="L177" s="42"/>
      <c r="M177" s="253" t="s">
        <v>1</v>
      </c>
      <c r="N177" s="254" t="s">
        <v>45</v>
      </c>
      <c r="O177" s="89"/>
      <c r="P177" s="226">
        <f>O177*H177</f>
        <v>0</v>
      </c>
      <c r="Q177" s="226">
        <v>0.00046999999999999999</v>
      </c>
      <c r="R177" s="226">
        <f>Q177*H177</f>
        <v>0.80581499999999995</v>
      </c>
      <c r="S177" s="226">
        <v>0</v>
      </c>
      <c r="T177" s="22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8" t="s">
        <v>138</v>
      </c>
      <c r="AT177" s="228" t="s">
        <v>150</v>
      </c>
      <c r="AU177" s="228" t="s">
        <v>90</v>
      </c>
      <c r="AY177" s="15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88</v>
      </c>
      <c r="BK177" s="229">
        <f>ROUND(I177*H177,2)</f>
        <v>0</v>
      </c>
      <c r="BL177" s="15" t="s">
        <v>138</v>
      </c>
      <c r="BM177" s="228" t="s">
        <v>234</v>
      </c>
    </row>
    <row r="178" s="2" customFormat="1">
      <c r="A178" s="36"/>
      <c r="B178" s="37"/>
      <c r="C178" s="38"/>
      <c r="D178" s="230" t="s">
        <v>140</v>
      </c>
      <c r="E178" s="38"/>
      <c r="F178" s="231" t="s">
        <v>235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140</v>
      </c>
      <c r="AU178" s="15" t="s">
        <v>90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212</v>
      </c>
      <c r="G179" s="236"/>
      <c r="H179" s="239">
        <v>1714.5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90</v>
      </c>
      <c r="AV179" s="13" t="s">
        <v>90</v>
      </c>
      <c r="AW179" s="13" t="s">
        <v>36</v>
      </c>
      <c r="AX179" s="13" t="s">
        <v>88</v>
      </c>
      <c r="AY179" s="245" t="s">
        <v>130</v>
      </c>
    </row>
    <row r="180" s="2" customFormat="1" ht="24.15" customHeight="1">
      <c r="A180" s="36"/>
      <c r="B180" s="37"/>
      <c r="C180" s="246" t="s">
        <v>236</v>
      </c>
      <c r="D180" s="246" t="s">
        <v>150</v>
      </c>
      <c r="E180" s="247" t="s">
        <v>237</v>
      </c>
      <c r="F180" s="248" t="s">
        <v>238</v>
      </c>
      <c r="G180" s="249" t="s">
        <v>204</v>
      </c>
      <c r="H180" s="250">
        <v>2</v>
      </c>
      <c r="I180" s="251"/>
      <c r="J180" s="252">
        <f>ROUND(I180*H180,2)</f>
        <v>0</v>
      </c>
      <c r="K180" s="248" t="s">
        <v>154</v>
      </c>
      <c r="L180" s="42"/>
      <c r="M180" s="253" t="s">
        <v>1</v>
      </c>
      <c r="N180" s="254" t="s">
        <v>45</v>
      </c>
      <c r="O180" s="89"/>
      <c r="P180" s="226">
        <f>O180*H180</f>
        <v>0</v>
      </c>
      <c r="Q180" s="226">
        <v>0</v>
      </c>
      <c r="R180" s="226">
        <f>Q180*H180</f>
        <v>0</v>
      </c>
      <c r="S180" s="226">
        <v>0.108</v>
      </c>
      <c r="T180" s="227">
        <f>S180*H180</f>
        <v>0.216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138</v>
      </c>
      <c r="AT180" s="228" t="s">
        <v>150</v>
      </c>
      <c r="AU180" s="228" t="s">
        <v>90</v>
      </c>
      <c r="AY180" s="15" t="s">
        <v>130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88</v>
      </c>
      <c r="BK180" s="229">
        <f>ROUND(I180*H180,2)</f>
        <v>0</v>
      </c>
      <c r="BL180" s="15" t="s">
        <v>138</v>
      </c>
      <c r="BM180" s="228" t="s">
        <v>239</v>
      </c>
    </row>
    <row r="181" s="2" customFormat="1">
      <c r="A181" s="36"/>
      <c r="B181" s="37"/>
      <c r="C181" s="38"/>
      <c r="D181" s="230" t="s">
        <v>140</v>
      </c>
      <c r="E181" s="38"/>
      <c r="F181" s="231" t="s">
        <v>240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90</v>
      </c>
    </row>
    <row r="182" s="13" customFormat="1">
      <c r="A182" s="13"/>
      <c r="B182" s="235"/>
      <c r="C182" s="236"/>
      <c r="D182" s="230" t="s">
        <v>141</v>
      </c>
      <c r="E182" s="237" t="s">
        <v>1</v>
      </c>
      <c r="F182" s="238" t="s">
        <v>241</v>
      </c>
      <c r="G182" s="236"/>
      <c r="H182" s="239">
        <v>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90</v>
      </c>
      <c r="AV182" s="13" t="s">
        <v>90</v>
      </c>
      <c r="AW182" s="13" t="s">
        <v>36</v>
      </c>
      <c r="AX182" s="13" t="s">
        <v>88</v>
      </c>
      <c r="AY182" s="245" t="s">
        <v>130</v>
      </c>
    </row>
    <row r="183" s="12" customFormat="1" ht="22.8" customHeight="1">
      <c r="A183" s="12"/>
      <c r="B183" s="200"/>
      <c r="C183" s="201"/>
      <c r="D183" s="202" t="s">
        <v>79</v>
      </c>
      <c r="E183" s="214" t="s">
        <v>242</v>
      </c>
      <c r="F183" s="214" t="s">
        <v>243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SUM(P184:P185)</f>
        <v>0</v>
      </c>
      <c r="Q183" s="208"/>
      <c r="R183" s="209">
        <f>SUM(R184:R185)</f>
        <v>0</v>
      </c>
      <c r="S183" s="208"/>
      <c r="T183" s="21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88</v>
      </c>
      <c r="AT183" s="212" t="s">
        <v>79</v>
      </c>
      <c r="AU183" s="212" t="s">
        <v>88</v>
      </c>
      <c r="AY183" s="211" t="s">
        <v>130</v>
      </c>
      <c r="BK183" s="213">
        <f>SUM(BK184:BK185)</f>
        <v>0</v>
      </c>
    </row>
    <row r="184" s="2" customFormat="1" ht="16.5" customHeight="1">
      <c r="A184" s="36"/>
      <c r="B184" s="37"/>
      <c r="C184" s="246" t="s">
        <v>244</v>
      </c>
      <c r="D184" s="246" t="s">
        <v>150</v>
      </c>
      <c r="E184" s="247" t="s">
        <v>245</v>
      </c>
      <c r="F184" s="248" t="s">
        <v>246</v>
      </c>
      <c r="G184" s="249" t="s">
        <v>147</v>
      </c>
      <c r="H184" s="250">
        <v>1814.55</v>
      </c>
      <c r="I184" s="251"/>
      <c r="J184" s="252">
        <f>ROUND(I184*H184,2)</f>
        <v>0</v>
      </c>
      <c r="K184" s="248" t="s">
        <v>154</v>
      </c>
      <c r="L184" s="42"/>
      <c r="M184" s="253" t="s">
        <v>1</v>
      </c>
      <c r="N184" s="254" t="s">
        <v>45</v>
      </c>
      <c r="O184" s="89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8" t="s">
        <v>138</v>
      </c>
      <c r="AT184" s="228" t="s">
        <v>150</v>
      </c>
      <c r="AU184" s="228" t="s">
        <v>90</v>
      </c>
      <c r="AY184" s="15" t="s">
        <v>130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5" t="s">
        <v>88</v>
      </c>
      <c r="BK184" s="229">
        <f>ROUND(I184*H184,2)</f>
        <v>0</v>
      </c>
      <c r="BL184" s="15" t="s">
        <v>138</v>
      </c>
      <c r="BM184" s="228" t="s">
        <v>247</v>
      </c>
    </row>
    <row r="185" s="2" customFormat="1">
      <c r="A185" s="36"/>
      <c r="B185" s="37"/>
      <c r="C185" s="38"/>
      <c r="D185" s="230" t="s">
        <v>140</v>
      </c>
      <c r="E185" s="38"/>
      <c r="F185" s="231" t="s">
        <v>248</v>
      </c>
      <c r="G185" s="38"/>
      <c r="H185" s="38"/>
      <c r="I185" s="232"/>
      <c r="J185" s="38"/>
      <c r="K185" s="38"/>
      <c r="L185" s="42"/>
      <c r="M185" s="256"/>
      <c r="N185" s="257"/>
      <c r="O185" s="258"/>
      <c r="P185" s="258"/>
      <c r="Q185" s="258"/>
      <c r="R185" s="258"/>
      <c r="S185" s="258"/>
      <c r="T185" s="259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140</v>
      </c>
      <c r="AU185" s="15" t="s">
        <v>90</v>
      </c>
    </row>
    <row r="186" s="2" customFormat="1" ht="6.96" customHeight="1">
      <c r="A186" s="36"/>
      <c r="B186" s="64"/>
      <c r="C186" s="65"/>
      <c r="D186" s="65"/>
      <c r="E186" s="65"/>
      <c r="F186" s="65"/>
      <c r="G186" s="65"/>
      <c r="H186" s="65"/>
      <c r="I186" s="65"/>
      <c r="J186" s="65"/>
      <c r="K186" s="65"/>
      <c r="L186" s="42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sheet="1" autoFilter="0" formatColumns="0" formatRows="0" objects="1" scenarios="1" spinCount="100000" saltValue="FYMfvR3/klpJ47O2dQPz7BEPWJj9piIZKf563SrfQPfUDttV8Rj0ikINf6ZA3H0qiA5lGP4HakOR1LCCE0CLSQ==" hashValue="Z8J+k8f22ptWcqdnDLnyhsfkhkcJh45kAHljmiMEkesssg483RyMc4N8MnBbSDSHoit/F7xhFiOapmkXHMFlQg==" algorithmName="SHA-512" password="CC35"/>
  <autoFilter ref="C119:K18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90</v>
      </c>
    </row>
    <row r="4" s="1" customFormat="1" ht="24.96" customHeight="1">
      <c r="B4" s="18"/>
      <c r="D4" s="136" t="s">
        <v>103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Morava, oprava hrází v k.ú. Lesnice, Postřelmov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249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25. 8. 2025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ROUND((SUM(BE124:BE277)),  2)</f>
        <v>0</v>
      </c>
      <c r="G33" s="36"/>
      <c r="H33" s="36"/>
      <c r="I33" s="153">
        <v>0.20999999999999999</v>
      </c>
      <c r="J33" s="152">
        <f>ROUND(((SUM(BE124:BE277))*I33),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ROUND((SUM(BF124:BF277)),  2)</f>
        <v>0</v>
      </c>
      <c r="G34" s="36"/>
      <c r="H34" s="36"/>
      <c r="I34" s="153">
        <v>0.12</v>
      </c>
      <c r="J34" s="152">
        <f>ROUND(((SUM(BF124:BF277))*I34),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ROUND((SUM(BG124:BG277)),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ROUND((SUM(BH124:BH277)),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ROUND((SUM(BI124:BI277)),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Morava, oprava hrází v k.ú. Lesnice, Postřelmov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3490_02 - SO02 Hráz LB Morava Lesnice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Lesnice, Postřelmov</v>
      </c>
      <c r="G89" s="38"/>
      <c r="H89" s="38"/>
      <c r="I89" s="30" t="s">
        <v>22</v>
      </c>
      <c r="J89" s="77" t="str">
        <f>IF(J12="","",J12)</f>
        <v>25. 8. 2025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32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107</v>
      </c>
      <c r="D94" s="174"/>
      <c r="E94" s="174"/>
      <c r="F94" s="174"/>
      <c r="G94" s="174"/>
      <c r="H94" s="174"/>
      <c r="I94" s="174"/>
      <c r="J94" s="175" t="s">
        <v>108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109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110</v>
      </c>
    </row>
    <row r="97" s="9" customFormat="1" ht="24.96" customHeight="1">
      <c r="A97" s="9"/>
      <c r="B97" s="177"/>
      <c r="C97" s="178"/>
      <c r="D97" s="179" t="s">
        <v>111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112</v>
      </c>
      <c r="E98" s="186"/>
      <c r="F98" s="186"/>
      <c r="G98" s="186"/>
      <c r="H98" s="186"/>
      <c r="I98" s="186"/>
      <c r="J98" s="187">
        <f>J126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250</v>
      </c>
      <c r="E99" s="186"/>
      <c r="F99" s="186"/>
      <c r="G99" s="186"/>
      <c r="H99" s="186"/>
      <c r="I99" s="186"/>
      <c r="J99" s="187">
        <f>J224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251</v>
      </c>
      <c r="E100" s="186"/>
      <c r="F100" s="186"/>
      <c r="G100" s="186"/>
      <c r="H100" s="186"/>
      <c r="I100" s="186"/>
      <c r="J100" s="187">
        <f>J237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252</v>
      </c>
      <c r="E101" s="186"/>
      <c r="F101" s="186"/>
      <c r="G101" s="186"/>
      <c r="H101" s="186"/>
      <c r="I101" s="186"/>
      <c r="J101" s="187">
        <f>J252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113</v>
      </c>
      <c r="E102" s="186"/>
      <c r="F102" s="186"/>
      <c r="G102" s="186"/>
      <c r="H102" s="186"/>
      <c r="I102" s="186"/>
      <c r="J102" s="187">
        <f>J262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253</v>
      </c>
      <c r="E103" s="186"/>
      <c r="F103" s="186"/>
      <c r="G103" s="186"/>
      <c r="H103" s="186"/>
      <c r="I103" s="186"/>
      <c r="J103" s="187">
        <f>J266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114</v>
      </c>
      <c r="E104" s="186"/>
      <c r="F104" s="186"/>
      <c r="G104" s="186"/>
      <c r="H104" s="186"/>
      <c r="I104" s="186"/>
      <c r="J104" s="187">
        <f>J275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2" t="str">
        <f>E7</f>
        <v>Morava, oprava hrází v k.ú. Lesnice, Postřelmov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104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3490_02 - SO02 Hráz LB Morava Lesnice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>k.ú. Lesnice, Postřelmov</v>
      </c>
      <c r="G118" s="38"/>
      <c r="H118" s="38"/>
      <c r="I118" s="30" t="s">
        <v>22</v>
      </c>
      <c r="J118" s="77" t="str">
        <f>IF(J12="","",J12)</f>
        <v>25. 8. 2025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5.65" customHeight="1">
      <c r="A120" s="36"/>
      <c r="B120" s="37"/>
      <c r="C120" s="30" t="s">
        <v>24</v>
      </c>
      <c r="D120" s="38"/>
      <c r="E120" s="38"/>
      <c r="F120" s="25" t="str">
        <f>E15</f>
        <v>Povodí Moravy, s.p.</v>
      </c>
      <c r="G120" s="38"/>
      <c r="H120" s="38"/>
      <c r="I120" s="30" t="s">
        <v>32</v>
      </c>
      <c r="J120" s="34" t="str">
        <f>E21</f>
        <v>VODNÍ DÍLA - TBD a.s.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30</v>
      </c>
      <c r="D121" s="38"/>
      <c r="E121" s="38"/>
      <c r="F121" s="25" t="str">
        <f>IF(E18="","",E18)</f>
        <v>Vyplň údaj</v>
      </c>
      <c r="G121" s="38"/>
      <c r="H121" s="38"/>
      <c r="I121" s="30" t="s">
        <v>37</v>
      </c>
      <c r="J121" s="34" t="str">
        <f>E24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9"/>
      <c r="B123" s="190"/>
      <c r="C123" s="191" t="s">
        <v>116</v>
      </c>
      <c r="D123" s="192" t="s">
        <v>65</v>
      </c>
      <c r="E123" s="192" t="s">
        <v>61</v>
      </c>
      <c r="F123" s="192" t="s">
        <v>62</v>
      </c>
      <c r="G123" s="192" t="s">
        <v>117</v>
      </c>
      <c r="H123" s="192" t="s">
        <v>118</v>
      </c>
      <c r="I123" s="192" t="s">
        <v>119</v>
      </c>
      <c r="J123" s="192" t="s">
        <v>108</v>
      </c>
      <c r="K123" s="193" t="s">
        <v>120</v>
      </c>
      <c r="L123" s="194"/>
      <c r="M123" s="98" t="s">
        <v>1</v>
      </c>
      <c r="N123" s="99" t="s">
        <v>44</v>
      </c>
      <c r="O123" s="99" t="s">
        <v>121</v>
      </c>
      <c r="P123" s="99" t="s">
        <v>122</v>
      </c>
      <c r="Q123" s="99" t="s">
        <v>123</v>
      </c>
      <c r="R123" s="99" t="s">
        <v>124</v>
      </c>
      <c r="S123" s="99" t="s">
        <v>125</v>
      </c>
      <c r="T123" s="100" t="s">
        <v>126</v>
      </c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</row>
    <row r="124" s="2" customFormat="1" ht="22.8" customHeight="1">
      <c r="A124" s="36"/>
      <c r="B124" s="37"/>
      <c r="C124" s="105" t="s">
        <v>127</v>
      </c>
      <c r="D124" s="38"/>
      <c r="E124" s="38"/>
      <c r="F124" s="38"/>
      <c r="G124" s="38"/>
      <c r="H124" s="38"/>
      <c r="I124" s="38"/>
      <c r="J124" s="195">
        <f>BK124</f>
        <v>0</v>
      </c>
      <c r="K124" s="38"/>
      <c r="L124" s="42"/>
      <c r="M124" s="101"/>
      <c r="N124" s="196"/>
      <c r="O124" s="102"/>
      <c r="P124" s="197">
        <f>P125</f>
        <v>0</v>
      </c>
      <c r="Q124" s="102"/>
      <c r="R124" s="197">
        <f>R125</f>
        <v>684.30755649999992</v>
      </c>
      <c r="S124" s="102"/>
      <c r="T124" s="198">
        <f>T125</f>
        <v>10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79</v>
      </c>
      <c r="AU124" s="15" t="s">
        <v>110</v>
      </c>
      <c r="BK124" s="199">
        <f>BK125</f>
        <v>0</v>
      </c>
    </row>
    <row r="125" s="12" customFormat="1" ht="25.92" customHeight="1">
      <c r="A125" s="12"/>
      <c r="B125" s="200"/>
      <c r="C125" s="201"/>
      <c r="D125" s="202" t="s">
        <v>79</v>
      </c>
      <c r="E125" s="203" t="s">
        <v>128</v>
      </c>
      <c r="F125" s="203" t="s">
        <v>129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P126+P224+P237+P252+P262+P266+P275</f>
        <v>0</v>
      </c>
      <c r="Q125" s="208"/>
      <c r="R125" s="209">
        <f>R126+R224+R237+R252+R262+R266+R275</f>
        <v>684.30755649999992</v>
      </c>
      <c r="S125" s="208"/>
      <c r="T125" s="210">
        <f>T126+T224+T237+T252+T262+T266+T275</f>
        <v>10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88</v>
      </c>
      <c r="AT125" s="212" t="s">
        <v>79</v>
      </c>
      <c r="AU125" s="212" t="s">
        <v>80</v>
      </c>
      <c r="AY125" s="211" t="s">
        <v>130</v>
      </c>
      <c r="BK125" s="213">
        <f>BK126+BK224+BK237+BK252+BK262+BK266+BK275</f>
        <v>0</v>
      </c>
    </row>
    <row r="126" s="12" customFormat="1" ht="22.8" customHeight="1">
      <c r="A126" s="12"/>
      <c r="B126" s="200"/>
      <c r="C126" s="201"/>
      <c r="D126" s="202" t="s">
        <v>79</v>
      </c>
      <c r="E126" s="214" t="s">
        <v>88</v>
      </c>
      <c r="F126" s="214" t="s">
        <v>131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SUM(P127:P223)</f>
        <v>0</v>
      </c>
      <c r="Q126" s="208"/>
      <c r="R126" s="209">
        <f>SUM(R127:R223)</f>
        <v>178.16889999999998</v>
      </c>
      <c r="S126" s="208"/>
      <c r="T126" s="210">
        <f>SUM(T127:T223)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88</v>
      </c>
      <c r="AT126" s="212" t="s">
        <v>79</v>
      </c>
      <c r="AU126" s="212" t="s">
        <v>88</v>
      </c>
      <c r="AY126" s="211" t="s">
        <v>130</v>
      </c>
      <c r="BK126" s="213">
        <f>SUM(BK127:BK223)</f>
        <v>0</v>
      </c>
    </row>
    <row r="127" s="2" customFormat="1" ht="24.15" customHeight="1">
      <c r="A127" s="36"/>
      <c r="B127" s="37"/>
      <c r="C127" s="246" t="s">
        <v>88</v>
      </c>
      <c r="D127" s="246" t="s">
        <v>150</v>
      </c>
      <c r="E127" s="247" t="s">
        <v>254</v>
      </c>
      <c r="F127" s="248" t="s">
        <v>255</v>
      </c>
      <c r="G127" s="249" t="s">
        <v>204</v>
      </c>
      <c r="H127" s="250">
        <v>15</v>
      </c>
      <c r="I127" s="251"/>
      <c r="J127" s="252">
        <f>ROUND(I127*H127,2)</f>
        <v>0</v>
      </c>
      <c r="K127" s="248" t="s">
        <v>154</v>
      </c>
      <c r="L127" s="42"/>
      <c r="M127" s="253" t="s">
        <v>1</v>
      </c>
      <c r="N127" s="254" t="s">
        <v>45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138</v>
      </c>
      <c r="AT127" s="228" t="s">
        <v>150</v>
      </c>
      <c r="AU127" s="228" t="s">
        <v>90</v>
      </c>
      <c r="AY127" s="15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88</v>
      </c>
      <c r="BK127" s="229">
        <f>ROUND(I127*H127,2)</f>
        <v>0</v>
      </c>
      <c r="BL127" s="15" t="s">
        <v>138</v>
      </c>
      <c r="BM127" s="228" t="s">
        <v>256</v>
      </c>
    </row>
    <row r="128" s="2" customFormat="1">
      <c r="A128" s="36"/>
      <c r="B128" s="37"/>
      <c r="C128" s="38"/>
      <c r="D128" s="230" t="s">
        <v>140</v>
      </c>
      <c r="E128" s="38"/>
      <c r="F128" s="231" t="s">
        <v>257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140</v>
      </c>
      <c r="AU128" s="15" t="s">
        <v>90</v>
      </c>
    </row>
    <row r="129" s="13" customFormat="1">
      <c r="A129" s="13"/>
      <c r="B129" s="235"/>
      <c r="C129" s="236"/>
      <c r="D129" s="230" t="s">
        <v>141</v>
      </c>
      <c r="E129" s="237" t="s">
        <v>1</v>
      </c>
      <c r="F129" s="238" t="s">
        <v>258</v>
      </c>
      <c r="G129" s="236"/>
      <c r="H129" s="239">
        <v>15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141</v>
      </c>
      <c r="AU129" s="245" t="s">
        <v>90</v>
      </c>
      <c r="AV129" s="13" t="s">
        <v>90</v>
      </c>
      <c r="AW129" s="13" t="s">
        <v>36</v>
      </c>
      <c r="AX129" s="13" t="s">
        <v>88</v>
      </c>
      <c r="AY129" s="245" t="s">
        <v>130</v>
      </c>
    </row>
    <row r="130" s="2" customFormat="1" ht="24.15" customHeight="1">
      <c r="A130" s="36"/>
      <c r="B130" s="37"/>
      <c r="C130" s="246" t="s">
        <v>90</v>
      </c>
      <c r="D130" s="246" t="s">
        <v>150</v>
      </c>
      <c r="E130" s="247" t="s">
        <v>259</v>
      </c>
      <c r="F130" s="248" t="s">
        <v>260</v>
      </c>
      <c r="G130" s="249" t="s">
        <v>204</v>
      </c>
      <c r="H130" s="250">
        <v>14</v>
      </c>
      <c r="I130" s="251"/>
      <c r="J130" s="252">
        <f>ROUND(I130*H130,2)</f>
        <v>0</v>
      </c>
      <c r="K130" s="248" t="s">
        <v>154</v>
      </c>
      <c r="L130" s="42"/>
      <c r="M130" s="253" t="s">
        <v>1</v>
      </c>
      <c r="N130" s="254" t="s">
        <v>45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138</v>
      </c>
      <c r="AT130" s="228" t="s">
        <v>150</v>
      </c>
      <c r="AU130" s="228" t="s">
        <v>90</v>
      </c>
      <c r="AY130" s="15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88</v>
      </c>
      <c r="BK130" s="229">
        <f>ROUND(I130*H130,2)</f>
        <v>0</v>
      </c>
      <c r="BL130" s="15" t="s">
        <v>138</v>
      </c>
      <c r="BM130" s="228" t="s">
        <v>261</v>
      </c>
    </row>
    <row r="131" s="2" customFormat="1">
      <c r="A131" s="36"/>
      <c r="B131" s="37"/>
      <c r="C131" s="38"/>
      <c r="D131" s="230" t="s">
        <v>140</v>
      </c>
      <c r="E131" s="38"/>
      <c r="F131" s="231" t="s">
        <v>262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140</v>
      </c>
      <c r="AU131" s="15" t="s">
        <v>90</v>
      </c>
    </row>
    <row r="132" s="13" customFormat="1">
      <c r="A132" s="13"/>
      <c r="B132" s="235"/>
      <c r="C132" s="236"/>
      <c r="D132" s="230" t="s">
        <v>141</v>
      </c>
      <c r="E132" s="237" t="s">
        <v>1</v>
      </c>
      <c r="F132" s="238" t="s">
        <v>263</v>
      </c>
      <c r="G132" s="236"/>
      <c r="H132" s="239">
        <v>14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141</v>
      </c>
      <c r="AU132" s="245" t="s">
        <v>90</v>
      </c>
      <c r="AV132" s="13" t="s">
        <v>90</v>
      </c>
      <c r="AW132" s="13" t="s">
        <v>36</v>
      </c>
      <c r="AX132" s="13" t="s">
        <v>88</v>
      </c>
      <c r="AY132" s="245" t="s">
        <v>130</v>
      </c>
    </row>
    <row r="133" s="2" customFormat="1" ht="24.15" customHeight="1">
      <c r="A133" s="36"/>
      <c r="B133" s="37"/>
      <c r="C133" s="246" t="s">
        <v>164</v>
      </c>
      <c r="D133" s="246" t="s">
        <v>150</v>
      </c>
      <c r="E133" s="247" t="s">
        <v>264</v>
      </c>
      <c r="F133" s="248" t="s">
        <v>265</v>
      </c>
      <c r="G133" s="249" t="s">
        <v>204</v>
      </c>
      <c r="H133" s="250">
        <v>9</v>
      </c>
      <c r="I133" s="251"/>
      <c r="J133" s="252">
        <f>ROUND(I133*H133,2)</f>
        <v>0</v>
      </c>
      <c r="K133" s="248" t="s">
        <v>154</v>
      </c>
      <c r="L133" s="42"/>
      <c r="M133" s="253" t="s">
        <v>1</v>
      </c>
      <c r="N133" s="254" t="s">
        <v>45</v>
      </c>
      <c r="O133" s="8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8" t="s">
        <v>138</v>
      </c>
      <c r="AT133" s="228" t="s">
        <v>150</v>
      </c>
      <c r="AU133" s="228" t="s">
        <v>90</v>
      </c>
      <c r="AY133" s="15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88</v>
      </c>
      <c r="BK133" s="229">
        <f>ROUND(I133*H133,2)</f>
        <v>0</v>
      </c>
      <c r="BL133" s="15" t="s">
        <v>138</v>
      </c>
      <c r="BM133" s="228" t="s">
        <v>266</v>
      </c>
    </row>
    <row r="134" s="2" customFormat="1">
      <c r="A134" s="36"/>
      <c r="B134" s="37"/>
      <c r="C134" s="38"/>
      <c r="D134" s="230" t="s">
        <v>140</v>
      </c>
      <c r="E134" s="38"/>
      <c r="F134" s="231" t="s">
        <v>267</v>
      </c>
      <c r="G134" s="38"/>
      <c r="H134" s="38"/>
      <c r="I134" s="232"/>
      <c r="J134" s="38"/>
      <c r="K134" s="38"/>
      <c r="L134" s="42"/>
      <c r="M134" s="233"/>
      <c r="N134" s="23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140</v>
      </c>
      <c r="AU134" s="15" t="s">
        <v>90</v>
      </c>
    </row>
    <row r="135" s="13" customFormat="1">
      <c r="A135" s="13"/>
      <c r="B135" s="235"/>
      <c r="C135" s="236"/>
      <c r="D135" s="230" t="s">
        <v>141</v>
      </c>
      <c r="E135" s="237" t="s">
        <v>1</v>
      </c>
      <c r="F135" s="238" t="s">
        <v>268</v>
      </c>
      <c r="G135" s="236"/>
      <c r="H135" s="239">
        <v>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141</v>
      </c>
      <c r="AU135" s="245" t="s">
        <v>90</v>
      </c>
      <c r="AV135" s="13" t="s">
        <v>90</v>
      </c>
      <c r="AW135" s="13" t="s">
        <v>36</v>
      </c>
      <c r="AX135" s="13" t="s">
        <v>88</v>
      </c>
      <c r="AY135" s="245" t="s">
        <v>130</v>
      </c>
    </row>
    <row r="136" s="2" customFormat="1" ht="24.15" customHeight="1">
      <c r="A136" s="36"/>
      <c r="B136" s="37"/>
      <c r="C136" s="246" t="s">
        <v>138</v>
      </c>
      <c r="D136" s="246" t="s">
        <v>150</v>
      </c>
      <c r="E136" s="247" t="s">
        <v>269</v>
      </c>
      <c r="F136" s="248" t="s">
        <v>270</v>
      </c>
      <c r="G136" s="249" t="s">
        <v>204</v>
      </c>
      <c r="H136" s="250">
        <v>15</v>
      </c>
      <c r="I136" s="251"/>
      <c r="J136" s="252">
        <f>ROUND(I136*H136,2)</f>
        <v>0</v>
      </c>
      <c r="K136" s="248" t="s">
        <v>154</v>
      </c>
      <c r="L136" s="42"/>
      <c r="M136" s="253" t="s">
        <v>1</v>
      </c>
      <c r="N136" s="254" t="s">
        <v>45</v>
      </c>
      <c r="O136" s="8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138</v>
      </c>
      <c r="AT136" s="228" t="s">
        <v>150</v>
      </c>
      <c r="AU136" s="228" t="s">
        <v>90</v>
      </c>
      <c r="AY136" s="15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88</v>
      </c>
      <c r="BK136" s="229">
        <f>ROUND(I136*H136,2)</f>
        <v>0</v>
      </c>
      <c r="BL136" s="15" t="s">
        <v>138</v>
      </c>
      <c r="BM136" s="228" t="s">
        <v>271</v>
      </c>
    </row>
    <row r="137" s="2" customFormat="1">
      <c r="A137" s="36"/>
      <c r="B137" s="37"/>
      <c r="C137" s="38"/>
      <c r="D137" s="230" t="s">
        <v>140</v>
      </c>
      <c r="E137" s="38"/>
      <c r="F137" s="231" t="s">
        <v>272</v>
      </c>
      <c r="G137" s="38"/>
      <c r="H137" s="38"/>
      <c r="I137" s="232"/>
      <c r="J137" s="38"/>
      <c r="K137" s="38"/>
      <c r="L137" s="42"/>
      <c r="M137" s="233"/>
      <c r="N137" s="23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140</v>
      </c>
      <c r="AU137" s="15" t="s">
        <v>90</v>
      </c>
    </row>
    <row r="138" s="13" customFormat="1">
      <c r="A138" s="13"/>
      <c r="B138" s="235"/>
      <c r="C138" s="236"/>
      <c r="D138" s="230" t="s">
        <v>141</v>
      </c>
      <c r="E138" s="237" t="s">
        <v>1</v>
      </c>
      <c r="F138" s="238" t="s">
        <v>258</v>
      </c>
      <c r="G138" s="236"/>
      <c r="H138" s="239">
        <v>15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141</v>
      </c>
      <c r="AU138" s="245" t="s">
        <v>90</v>
      </c>
      <c r="AV138" s="13" t="s">
        <v>90</v>
      </c>
      <c r="AW138" s="13" t="s">
        <v>36</v>
      </c>
      <c r="AX138" s="13" t="s">
        <v>88</v>
      </c>
      <c r="AY138" s="245" t="s">
        <v>130</v>
      </c>
    </row>
    <row r="139" s="2" customFormat="1" ht="33" customHeight="1">
      <c r="A139" s="36"/>
      <c r="B139" s="37"/>
      <c r="C139" s="246" t="s">
        <v>187</v>
      </c>
      <c r="D139" s="246" t="s">
        <v>150</v>
      </c>
      <c r="E139" s="247" t="s">
        <v>273</v>
      </c>
      <c r="F139" s="248" t="s">
        <v>274</v>
      </c>
      <c r="G139" s="249" t="s">
        <v>204</v>
      </c>
      <c r="H139" s="250">
        <v>14</v>
      </c>
      <c r="I139" s="251"/>
      <c r="J139" s="252">
        <f>ROUND(I139*H139,2)</f>
        <v>0</v>
      </c>
      <c r="K139" s="248" t="s">
        <v>154</v>
      </c>
      <c r="L139" s="42"/>
      <c r="M139" s="253" t="s">
        <v>1</v>
      </c>
      <c r="N139" s="254" t="s">
        <v>45</v>
      </c>
      <c r="O139" s="8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8" t="s">
        <v>138</v>
      </c>
      <c r="AT139" s="228" t="s">
        <v>150</v>
      </c>
      <c r="AU139" s="228" t="s">
        <v>90</v>
      </c>
      <c r="AY139" s="15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5" t="s">
        <v>88</v>
      </c>
      <c r="BK139" s="229">
        <f>ROUND(I139*H139,2)</f>
        <v>0</v>
      </c>
      <c r="BL139" s="15" t="s">
        <v>138</v>
      </c>
      <c r="BM139" s="228" t="s">
        <v>275</v>
      </c>
    </row>
    <row r="140" s="2" customFormat="1">
      <c r="A140" s="36"/>
      <c r="B140" s="37"/>
      <c r="C140" s="38"/>
      <c r="D140" s="230" t="s">
        <v>140</v>
      </c>
      <c r="E140" s="38"/>
      <c r="F140" s="231" t="s">
        <v>276</v>
      </c>
      <c r="G140" s="38"/>
      <c r="H140" s="38"/>
      <c r="I140" s="232"/>
      <c r="J140" s="38"/>
      <c r="K140" s="38"/>
      <c r="L140" s="42"/>
      <c r="M140" s="233"/>
      <c r="N140" s="23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140</v>
      </c>
      <c r="AU140" s="15" t="s">
        <v>90</v>
      </c>
    </row>
    <row r="141" s="13" customFormat="1">
      <c r="A141" s="13"/>
      <c r="B141" s="235"/>
      <c r="C141" s="236"/>
      <c r="D141" s="230" t="s">
        <v>141</v>
      </c>
      <c r="E141" s="237" t="s">
        <v>1</v>
      </c>
      <c r="F141" s="238" t="s">
        <v>263</v>
      </c>
      <c r="G141" s="236"/>
      <c r="H141" s="239">
        <v>14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141</v>
      </c>
      <c r="AU141" s="245" t="s">
        <v>90</v>
      </c>
      <c r="AV141" s="13" t="s">
        <v>90</v>
      </c>
      <c r="AW141" s="13" t="s">
        <v>36</v>
      </c>
      <c r="AX141" s="13" t="s">
        <v>88</v>
      </c>
      <c r="AY141" s="245" t="s">
        <v>130</v>
      </c>
    </row>
    <row r="142" s="2" customFormat="1" ht="33" customHeight="1">
      <c r="A142" s="36"/>
      <c r="B142" s="37"/>
      <c r="C142" s="246" t="s">
        <v>194</v>
      </c>
      <c r="D142" s="246" t="s">
        <v>150</v>
      </c>
      <c r="E142" s="247" t="s">
        <v>277</v>
      </c>
      <c r="F142" s="248" t="s">
        <v>278</v>
      </c>
      <c r="G142" s="249" t="s">
        <v>204</v>
      </c>
      <c r="H142" s="250">
        <v>9</v>
      </c>
      <c r="I142" s="251"/>
      <c r="J142" s="252">
        <f>ROUND(I142*H142,2)</f>
        <v>0</v>
      </c>
      <c r="K142" s="248" t="s">
        <v>154</v>
      </c>
      <c r="L142" s="42"/>
      <c r="M142" s="253" t="s">
        <v>1</v>
      </c>
      <c r="N142" s="254" t="s">
        <v>45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138</v>
      </c>
      <c r="AT142" s="228" t="s">
        <v>150</v>
      </c>
      <c r="AU142" s="228" t="s">
        <v>90</v>
      </c>
      <c r="AY142" s="15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88</v>
      </c>
      <c r="BK142" s="229">
        <f>ROUND(I142*H142,2)</f>
        <v>0</v>
      </c>
      <c r="BL142" s="15" t="s">
        <v>138</v>
      </c>
      <c r="BM142" s="228" t="s">
        <v>279</v>
      </c>
    </row>
    <row r="143" s="2" customFormat="1">
      <c r="A143" s="36"/>
      <c r="B143" s="37"/>
      <c r="C143" s="38"/>
      <c r="D143" s="230" t="s">
        <v>140</v>
      </c>
      <c r="E143" s="38"/>
      <c r="F143" s="231" t="s">
        <v>280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140</v>
      </c>
      <c r="AU143" s="15" t="s">
        <v>90</v>
      </c>
    </row>
    <row r="144" s="13" customFormat="1">
      <c r="A144" s="13"/>
      <c r="B144" s="235"/>
      <c r="C144" s="236"/>
      <c r="D144" s="230" t="s">
        <v>141</v>
      </c>
      <c r="E144" s="237" t="s">
        <v>1</v>
      </c>
      <c r="F144" s="238" t="s">
        <v>268</v>
      </c>
      <c r="G144" s="236"/>
      <c r="H144" s="239">
        <v>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141</v>
      </c>
      <c r="AU144" s="245" t="s">
        <v>90</v>
      </c>
      <c r="AV144" s="13" t="s">
        <v>90</v>
      </c>
      <c r="AW144" s="13" t="s">
        <v>36</v>
      </c>
      <c r="AX144" s="13" t="s">
        <v>88</v>
      </c>
      <c r="AY144" s="245" t="s">
        <v>130</v>
      </c>
    </row>
    <row r="145" s="2" customFormat="1" ht="24.15" customHeight="1">
      <c r="A145" s="36"/>
      <c r="B145" s="37"/>
      <c r="C145" s="246" t="s">
        <v>281</v>
      </c>
      <c r="D145" s="246" t="s">
        <v>150</v>
      </c>
      <c r="E145" s="247" t="s">
        <v>282</v>
      </c>
      <c r="F145" s="248" t="s">
        <v>283</v>
      </c>
      <c r="G145" s="249" t="s">
        <v>204</v>
      </c>
      <c r="H145" s="250">
        <v>15</v>
      </c>
      <c r="I145" s="251"/>
      <c r="J145" s="252">
        <f>ROUND(I145*H145,2)</f>
        <v>0</v>
      </c>
      <c r="K145" s="248" t="s">
        <v>154</v>
      </c>
      <c r="L145" s="42"/>
      <c r="M145" s="253" t="s">
        <v>1</v>
      </c>
      <c r="N145" s="254" t="s">
        <v>45</v>
      </c>
      <c r="O145" s="8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8" t="s">
        <v>138</v>
      </c>
      <c r="AT145" s="228" t="s">
        <v>150</v>
      </c>
      <c r="AU145" s="228" t="s">
        <v>90</v>
      </c>
      <c r="AY145" s="15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88</v>
      </c>
      <c r="BK145" s="229">
        <f>ROUND(I145*H145,2)</f>
        <v>0</v>
      </c>
      <c r="BL145" s="15" t="s">
        <v>138</v>
      </c>
      <c r="BM145" s="228" t="s">
        <v>284</v>
      </c>
    </row>
    <row r="146" s="2" customFormat="1">
      <c r="A146" s="36"/>
      <c r="B146" s="37"/>
      <c r="C146" s="38"/>
      <c r="D146" s="230" t="s">
        <v>140</v>
      </c>
      <c r="E146" s="38"/>
      <c r="F146" s="231" t="s">
        <v>285</v>
      </c>
      <c r="G146" s="38"/>
      <c r="H146" s="38"/>
      <c r="I146" s="232"/>
      <c r="J146" s="38"/>
      <c r="K146" s="38"/>
      <c r="L146" s="42"/>
      <c r="M146" s="233"/>
      <c r="N146" s="234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140</v>
      </c>
      <c r="AU146" s="15" t="s">
        <v>90</v>
      </c>
    </row>
    <row r="147" s="13" customFormat="1">
      <c r="A147" s="13"/>
      <c r="B147" s="235"/>
      <c r="C147" s="236"/>
      <c r="D147" s="230" t="s">
        <v>141</v>
      </c>
      <c r="E147" s="237" t="s">
        <v>1</v>
      </c>
      <c r="F147" s="238" t="s">
        <v>258</v>
      </c>
      <c r="G147" s="236"/>
      <c r="H147" s="239">
        <v>15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141</v>
      </c>
      <c r="AU147" s="245" t="s">
        <v>90</v>
      </c>
      <c r="AV147" s="13" t="s">
        <v>90</v>
      </c>
      <c r="AW147" s="13" t="s">
        <v>36</v>
      </c>
      <c r="AX147" s="13" t="s">
        <v>88</v>
      </c>
      <c r="AY147" s="245" t="s">
        <v>130</v>
      </c>
    </row>
    <row r="148" s="2" customFormat="1" ht="24.15" customHeight="1">
      <c r="A148" s="36"/>
      <c r="B148" s="37"/>
      <c r="C148" s="246" t="s">
        <v>286</v>
      </c>
      <c r="D148" s="246" t="s">
        <v>150</v>
      </c>
      <c r="E148" s="247" t="s">
        <v>287</v>
      </c>
      <c r="F148" s="248" t="s">
        <v>288</v>
      </c>
      <c r="G148" s="249" t="s">
        <v>204</v>
      </c>
      <c r="H148" s="250">
        <v>14</v>
      </c>
      <c r="I148" s="251"/>
      <c r="J148" s="252">
        <f>ROUND(I148*H148,2)</f>
        <v>0</v>
      </c>
      <c r="K148" s="248" t="s">
        <v>154</v>
      </c>
      <c r="L148" s="42"/>
      <c r="M148" s="253" t="s">
        <v>1</v>
      </c>
      <c r="N148" s="254" t="s">
        <v>45</v>
      </c>
      <c r="O148" s="8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138</v>
      </c>
      <c r="AT148" s="228" t="s">
        <v>150</v>
      </c>
      <c r="AU148" s="228" t="s">
        <v>90</v>
      </c>
      <c r="AY148" s="15" t="s">
        <v>130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88</v>
      </c>
      <c r="BK148" s="229">
        <f>ROUND(I148*H148,2)</f>
        <v>0</v>
      </c>
      <c r="BL148" s="15" t="s">
        <v>138</v>
      </c>
      <c r="BM148" s="228" t="s">
        <v>289</v>
      </c>
    </row>
    <row r="149" s="2" customFormat="1">
      <c r="A149" s="36"/>
      <c r="B149" s="37"/>
      <c r="C149" s="38"/>
      <c r="D149" s="230" t="s">
        <v>140</v>
      </c>
      <c r="E149" s="38"/>
      <c r="F149" s="231" t="s">
        <v>290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140</v>
      </c>
      <c r="AU149" s="15" t="s">
        <v>90</v>
      </c>
    </row>
    <row r="150" s="13" customFormat="1">
      <c r="A150" s="13"/>
      <c r="B150" s="235"/>
      <c r="C150" s="236"/>
      <c r="D150" s="230" t="s">
        <v>141</v>
      </c>
      <c r="E150" s="237" t="s">
        <v>1</v>
      </c>
      <c r="F150" s="238" t="s">
        <v>263</v>
      </c>
      <c r="G150" s="236"/>
      <c r="H150" s="239">
        <v>14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141</v>
      </c>
      <c r="AU150" s="245" t="s">
        <v>90</v>
      </c>
      <c r="AV150" s="13" t="s">
        <v>90</v>
      </c>
      <c r="AW150" s="13" t="s">
        <v>36</v>
      </c>
      <c r="AX150" s="13" t="s">
        <v>88</v>
      </c>
      <c r="AY150" s="245" t="s">
        <v>130</v>
      </c>
    </row>
    <row r="151" s="2" customFormat="1" ht="24.15" customHeight="1">
      <c r="A151" s="36"/>
      <c r="B151" s="37"/>
      <c r="C151" s="246" t="s">
        <v>291</v>
      </c>
      <c r="D151" s="246" t="s">
        <v>150</v>
      </c>
      <c r="E151" s="247" t="s">
        <v>292</v>
      </c>
      <c r="F151" s="248" t="s">
        <v>293</v>
      </c>
      <c r="G151" s="249" t="s">
        <v>204</v>
      </c>
      <c r="H151" s="250">
        <v>9</v>
      </c>
      <c r="I151" s="251"/>
      <c r="J151" s="252">
        <f>ROUND(I151*H151,2)</f>
        <v>0</v>
      </c>
      <c r="K151" s="248" t="s">
        <v>154</v>
      </c>
      <c r="L151" s="42"/>
      <c r="M151" s="253" t="s">
        <v>1</v>
      </c>
      <c r="N151" s="254" t="s">
        <v>45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138</v>
      </c>
      <c r="AT151" s="228" t="s">
        <v>150</v>
      </c>
      <c r="AU151" s="228" t="s">
        <v>90</v>
      </c>
      <c r="AY151" s="15" t="s">
        <v>130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88</v>
      </c>
      <c r="BK151" s="229">
        <f>ROUND(I151*H151,2)</f>
        <v>0</v>
      </c>
      <c r="BL151" s="15" t="s">
        <v>138</v>
      </c>
      <c r="BM151" s="228" t="s">
        <v>294</v>
      </c>
    </row>
    <row r="152" s="2" customFormat="1">
      <c r="A152" s="36"/>
      <c r="B152" s="37"/>
      <c r="C152" s="38"/>
      <c r="D152" s="230" t="s">
        <v>140</v>
      </c>
      <c r="E152" s="38"/>
      <c r="F152" s="231" t="s">
        <v>295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140</v>
      </c>
      <c r="AU152" s="15" t="s">
        <v>90</v>
      </c>
    </row>
    <row r="153" s="13" customFormat="1">
      <c r="A153" s="13"/>
      <c r="B153" s="235"/>
      <c r="C153" s="236"/>
      <c r="D153" s="230" t="s">
        <v>141</v>
      </c>
      <c r="E153" s="237" t="s">
        <v>1</v>
      </c>
      <c r="F153" s="238" t="s">
        <v>268</v>
      </c>
      <c r="G153" s="236"/>
      <c r="H153" s="239">
        <v>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141</v>
      </c>
      <c r="AU153" s="245" t="s">
        <v>90</v>
      </c>
      <c r="AV153" s="13" t="s">
        <v>90</v>
      </c>
      <c r="AW153" s="13" t="s">
        <v>36</v>
      </c>
      <c r="AX153" s="13" t="s">
        <v>88</v>
      </c>
      <c r="AY153" s="245" t="s">
        <v>130</v>
      </c>
    </row>
    <row r="154" s="2" customFormat="1" ht="21.75" customHeight="1">
      <c r="A154" s="36"/>
      <c r="B154" s="37"/>
      <c r="C154" s="246" t="s">
        <v>217</v>
      </c>
      <c r="D154" s="246" t="s">
        <v>150</v>
      </c>
      <c r="E154" s="247" t="s">
        <v>296</v>
      </c>
      <c r="F154" s="248" t="s">
        <v>297</v>
      </c>
      <c r="G154" s="249" t="s">
        <v>204</v>
      </c>
      <c r="H154" s="250">
        <v>15</v>
      </c>
      <c r="I154" s="251"/>
      <c r="J154" s="252">
        <f>ROUND(I154*H154,2)</f>
        <v>0</v>
      </c>
      <c r="K154" s="248" t="s">
        <v>154</v>
      </c>
      <c r="L154" s="42"/>
      <c r="M154" s="253" t="s">
        <v>1</v>
      </c>
      <c r="N154" s="254" t="s">
        <v>45</v>
      </c>
      <c r="O154" s="8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138</v>
      </c>
      <c r="AT154" s="228" t="s">
        <v>150</v>
      </c>
      <c r="AU154" s="228" t="s">
        <v>90</v>
      </c>
      <c r="AY154" s="15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88</v>
      </c>
      <c r="BK154" s="229">
        <f>ROUND(I154*H154,2)</f>
        <v>0</v>
      </c>
      <c r="BL154" s="15" t="s">
        <v>138</v>
      </c>
      <c r="BM154" s="228" t="s">
        <v>298</v>
      </c>
    </row>
    <row r="155" s="2" customFormat="1">
      <c r="A155" s="36"/>
      <c r="B155" s="37"/>
      <c r="C155" s="38"/>
      <c r="D155" s="230" t="s">
        <v>140</v>
      </c>
      <c r="E155" s="38"/>
      <c r="F155" s="231" t="s">
        <v>299</v>
      </c>
      <c r="G155" s="38"/>
      <c r="H155" s="38"/>
      <c r="I155" s="232"/>
      <c r="J155" s="38"/>
      <c r="K155" s="38"/>
      <c r="L155" s="42"/>
      <c r="M155" s="233"/>
      <c r="N155" s="23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140</v>
      </c>
      <c r="AU155" s="15" t="s">
        <v>90</v>
      </c>
    </row>
    <row r="156" s="13" customFormat="1">
      <c r="A156" s="13"/>
      <c r="B156" s="235"/>
      <c r="C156" s="236"/>
      <c r="D156" s="230" t="s">
        <v>141</v>
      </c>
      <c r="E156" s="237" t="s">
        <v>1</v>
      </c>
      <c r="F156" s="238" t="s">
        <v>258</v>
      </c>
      <c r="G156" s="236"/>
      <c r="H156" s="239">
        <v>15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141</v>
      </c>
      <c r="AU156" s="245" t="s">
        <v>90</v>
      </c>
      <c r="AV156" s="13" t="s">
        <v>90</v>
      </c>
      <c r="AW156" s="13" t="s">
        <v>36</v>
      </c>
      <c r="AX156" s="13" t="s">
        <v>88</v>
      </c>
      <c r="AY156" s="245" t="s">
        <v>130</v>
      </c>
    </row>
    <row r="157" s="2" customFormat="1" ht="21.75" customHeight="1">
      <c r="A157" s="36"/>
      <c r="B157" s="37"/>
      <c r="C157" s="246" t="s">
        <v>8</v>
      </c>
      <c r="D157" s="246" t="s">
        <v>150</v>
      </c>
      <c r="E157" s="247" t="s">
        <v>300</v>
      </c>
      <c r="F157" s="248" t="s">
        <v>301</v>
      </c>
      <c r="G157" s="249" t="s">
        <v>204</v>
      </c>
      <c r="H157" s="250">
        <v>9</v>
      </c>
      <c r="I157" s="251"/>
      <c r="J157" s="252">
        <f>ROUND(I157*H157,2)</f>
        <v>0</v>
      </c>
      <c r="K157" s="248" t="s">
        <v>154</v>
      </c>
      <c r="L157" s="42"/>
      <c r="M157" s="253" t="s">
        <v>1</v>
      </c>
      <c r="N157" s="254" t="s">
        <v>45</v>
      </c>
      <c r="O157" s="8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8" t="s">
        <v>138</v>
      </c>
      <c r="AT157" s="228" t="s">
        <v>150</v>
      </c>
      <c r="AU157" s="228" t="s">
        <v>90</v>
      </c>
      <c r="AY157" s="15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5" t="s">
        <v>88</v>
      </c>
      <c r="BK157" s="229">
        <f>ROUND(I157*H157,2)</f>
        <v>0</v>
      </c>
      <c r="BL157" s="15" t="s">
        <v>138</v>
      </c>
      <c r="BM157" s="228" t="s">
        <v>302</v>
      </c>
    </row>
    <row r="158" s="2" customFormat="1">
      <c r="A158" s="36"/>
      <c r="B158" s="37"/>
      <c r="C158" s="38"/>
      <c r="D158" s="230" t="s">
        <v>140</v>
      </c>
      <c r="E158" s="38"/>
      <c r="F158" s="231" t="s">
        <v>303</v>
      </c>
      <c r="G158" s="38"/>
      <c r="H158" s="38"/>
      <c r="I158" s="232"/>
      <c r="J158" s="38"/>
      <c r="K158" s="38"/>
      <c r="L158" s="42"/>
      <c r="M158" s="233"/>
      <c r="N158" s="23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140</v>
      </c>
      <c r="AU158" s="15" t="s">
        <v>90</v>
      </c>
    </row>
    <row r="159" s="13" customFormat="1">
      <c r="A159" s="13"/>
      <c r="B159" s="235"/>
      <c r="C159" s="236"/>
      <c r="D159" s="230" t="s">
        <v>141</v>
      </c>
      <c r="E159" s="237" t="s">
        <v>1</v>
      </c>
      <c r="F159" s="238" t="s">
        <v>268</v>
      </c>
      <c r="G159" s="236"/>
      <c r="H159" s="239">
        <v>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141</v>
      </c>
      <c r="AU159" s="245" t="s">
        <v>90</v>
      </c>
      <c r="AV159" s="13" t="s">
        <v>90</v>
      </c>
      <c r="AW159" s="13" t="s">
        <v>36</v>
      </c>
      <c r="AX159" s="13" t="s">
        <v>88</v>
      </c>
      <c r="AY159" s="245" t="s">
        <v>130</v>
      </c>
    </row>
    <row r="160" s="2" customFormat="1" ht="21.75" customHeight="1">
      <c r="A160" s="36"/>
      <c r="B160" s="37"/>
      <c r="C160" s="246" t="s">
        <v>222</v>
      </c>
      <c r="D160" s="246" t="s">
        <v>150</v>
      </c>
      <c r="E160" s="247" t="s">
        <v>304</v>
      </c>
      <c r="F160" s="248" t="s">
        <v>305</v>
      </c>
      <c r="G160" s="249" t="s">
        <v>204</v>
      </c>
      <c r="H160" s="250">
        <v>14</v>
      </c>
      <c r="I160" s="251"/>
      <c r="J160" s="252">
        <f>ROUND(I160*H160,2)</f>
        <v>0</v>
      </c>
      <c r="K160" s="248" t="s">
        <v>154</v>
      </c>
      <c r="L160" s="42"/>
      <c r="M160" s="253" t="s">
        <v>1</v>
      </c>
      <c r="N160" s="254" t="s">
        <v>45</v>
      </c>
      <c r="O160" s="8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8" t="s">
        <v>138</v>
      </c>
      <c r="AT160" s="228" t="s">
        <v>150</v>
      </c>
      <c r="AU160" s="228" t="s">
        <v>90</v>
      </c>
      <c r="AY160" s="15" t="s">
        <v>130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5" t="s">
        <v>88</v>
      </c>
      <c r="BK160" s="229">
        <f>ROUND(I160*H160,2)</f>
        <v>0</v>
      </c>
      <c r="BL160" s="15" t="s">
        <v>138</v>
      </c>
      <c r="BM160" s="228" t="s">
        <v>306</v>
      </c>
    </row>
    <row r="161" s="2" customFormat="1">
      <c r="A161" s="36"/>
      <c r="B161" s="37"/>
      <c r="C161" s="38"/>
      <c r="D161" s="230" t="s">
        <v>140</v>
      </c>
      <c r="E161" s="38"/>
      <c r="F161" s="231" t="s">
        <v>307</v>
      </c>
      <c r="G161" s="38"/>
      <c r="H161" s="38"/>
      <c r="I161" s="232"/>
      <c r="J161" s="38"/>
      <c r="K161" s="38"/>
      <c r="L161" s="42"/>
      <c r="M161" s="233"/>
      <c r="N161" s="23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140</v>
      </c>
      <c r="AU161" s="15" t="s">
        <v>90</v>
      </c>
    </row>
    <row r="162" s="13" customFormat="1">
      <c r="A162" s="13"/>
      <c r="B162" s="235"/>
      <c r="C162" s="236"/>
      <c r="D162" s="230" t="s">
        <v>141</v>
      </c>
      <c r="E162" s="237" t="s">
        <v>1</v>
      </c>
      <c r="F162" s="238" t="s">
        <v>263</v>
      </c>
      <c r="G162" s="236"/>
      <c r="H162" s="239">
        <v>14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141</v>
      </c>
      <c r="AU162" s="245" t="s">
        <v>90</v>
      </c>
      <c r="AV162" s="13" t="s">
        <v>90</v>
      </c>
      <c r="AW162" s="13" t="s">
        <v>36</v>
      </c>
      <c r="AX162" s="13" t="s">
        <v>88</v>
      </c>
      <c r="AY162" s="245" t="s">
        <v>130</v>
      </c>
    </row>
    <row r="163" s="2" customFormat="1" ht="24.15" customHeight="1">
      <c r="A163" s="36"/>
      <c r="B163" s="37"/>
      <c r="C163" s="246" t="s">
        <v>308</v>
      </c>
      <c r="D163" s="246" t="s">
        <v>150</v>
      </c>
      <c r="E163" s="247" t="s">
        <v>309</v>
      </c>
      <c r="F163" s="248" t="s">
        <v>310</v>
      </c>
      <c r="G163" s="249" t="s">
        <v>204</v>
      </c>
      <c r="H163" s="250">
        <v>15</v>
      </c>
      <c r="I163" s="251"/>
      <c r="J163" s="252">
        <f>ROUND(I163*H163,2)</f>
        <v>0</v>
      </c>
      <c r="K163" s="248" t="s">
        <v>154</v>
      </c>
      <c r="L163" s="42"/>
      <c r="M163" s="253" t="s">
        <v>1</v>
      </c>
      <c r="N163" s="254" t="s">
        <v>45</v>
      </c>
      <c r="O163" s="89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8" t="s">
        <v>138</v>
      </c>
      <c r="AT163" s="228" t="s">
        <v>150</v>
      </c>
      <c r="AU163" s="228" t="s">
        <v>90</v>
      </c>
      <c r="AY163" s="15" t="s">
        <v>130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5" t="s">
        <v>88</v>
      </c>
      <c r="BK163" s="229">
        <f>ROUND(I163*H163,2)</f>
        <v>0</v>
      </c>
      <c r="BL163" s="15" t="s">
        <v>138</v>
      </c>
      <c r="BM163" s="228" t="s">
        <v>311</v>
      </c>
    </row>
    <row r="164" s="2" customFormat="1">
      <c r="A164" s="36"/>
      <c r="B164" s="37"/>
      <c r="C164" s="38"/>
      <c r="D164" s="230" t="s">
        <v>140</v>
      </c>
      <c r="E164" s="38"/>
      <c r="F164" s="231" t="s">
        <v>312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140</v>
      </c>
      <c r="AU164" s="15" t="s">
        <v>90</v>
      </c>
    </row>
    <row r="165" s="13" customFormat="1">
      <c r="A165" s="13"/>
      <c r="B165" s="235"/>
      <c r="C165" s="236"/>
      <c r="D165" s="230" t="s">
        <v>141</v>
      </c>
      <c r="E165" s="237" t="s">
        <v>1</v>
      </c>
      <c r="F165" s="238" t="s">
        <v>258</v>
      </c>
      <c r="G165" s="236"/>
      <c r="H165" s="239">
        <v>15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141</v>
      </c>
      <c r="AU165" s="245" t="s">
        <v>90</v>
      </c>
      <c r="AV165" s="13" t="s">
        <v>90</v>
      </c>
      <c r="AW165" s="13" t="s">
        <v>36</v>
      </c>
      <c r="AX165" s="13" t="s">
        <v>88</v>
      </c>
      <c r="AY165" s="245" t="s">
        <v>130</v>
      </c>
    </row>
    <row r="166" s="2" customFormat="1" ht="24.15" customHeight="1">
      <c r="A166" s="36"/>
      <c r="B166" s="37"/>
      <c r="C166" s="246" t="s">
        <v>313</v>
      </c>
      <c r="D166" s="246" t="s">
        <v>150</v>
      </c>
      <c r="E166" s="247" t="s">
        <v>314</v>
      </c>
      <c r="F166" s="248" t="s">
        <v>315</v>
      </c>
      <c r="G166" s="249" t="s">
        <v>204</v>
      </c>
      <c r="H166" s="250">
        <v>14</v>
      </c>
      <c r="I166" s="251"/>
      <c r="J166" s="252">
        <f>ROUND(I166*H166,2)</f>
        <v>0</v>
      </c>
      <c r="K166" s="248" t="s">
        <v>154</v>
      </c>
      <c r="L166" s="42"/>
      <c r="M166" s="253" t="s">
        <v>1</v>
      </c>
      <c r="N166" s="254" t="s">
        <v>45</v>
      </c>
      <c r="O166" s="8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138</v>
      </c>
      <c r="AT166" s="228" t="s">
        <v>150</v>
      </c>
      <c r="AU166" s="228" t="s">
        <v>90</v>
      </c>
      <c r="AY166" s="15" t="s">
        <v>130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88</v>
      </c>
      <c r="BK166" s="229">
        <f>ROUND(I166*H166,2)</f>
        <v>0</v>
      </c>
      <c r="BL166" s="15" t="s">
        <v>138</v>
      </c>
      <c r="BM166" s="228" t="s">
        <v>316</v>
      </c>
    </row>
    <row r="167" s="2" customFormat="1">
      <c r="A167" s="36"/>
      <c r="B167" s="37"/>
      <c r="C167" s="38"/>
      <c r="D167" s="230" t="s">
        <v>140</v>
      </c>
      <c r="E167" s="38"/>
      <c r="F167" s="231" t="s">
        <v>317</v>
      </c>
      <c r="G167" s="38"/>
      <c r="H167" s="38"/>
      <c r="I167" s="232"/>
      <c r="J167" s="38"/>
      <c r="K167" s="38"/>
      <c r="L167" s="42"/>
      <c r="M167" s="233"/>
      <c r="N167" s="23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140</v>
      </c>
      <c r="AU167" s="15" t="s">
        <v>90</v>
      </c>
    </row>
    <row r="168" s="13" customFormat="1">
      <c r="A168" s="13"/>
      <c r="B168" s="235"/>
      <c r="C168" s="236"/>
      <c r="D168" s="230" t="s">
        <v>141</v>
      </c>
      <c r="E168" s="237" t="s">
        <v>1</v>
      </c>
      <c r="F168" s="238" t="s">
        <v>263</v>
      </c>
      <c r="G168" s="236"/>
      <c r="H168" s="239">
        <v>14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141</v>
      </c>
      <c r="AU168" s="245" t="s">
        <v>90</v>
      </c>
      <c r="AV168" s="13" t="s">
        <v>90</v>
      </c>
      <c r="AW168" s="13" t="s">
        <v>36</v>
      </c>
      <c r="AX168" s="13" t="s">
        <v>88</v>
      </c>
      <c r="AY168" s="245" t="s">
        <v>130</v>
      </c>
    </row>
    <row r="169" s="2" customFormat="1" ht="24.15" customHeight="1">
      <c r="A169" s="36"/>
      <c r="B169" s="37"/>
      <c r="C169" s="246" t="s">
        <v>318</v>
      </c>
      <c r="D169" s="246" t="s">
        <v>150</v>
      </c>
      <c r="E169" s="247" t="s">
        <v>319</v>
      </c>
      <c r="F169" s="248" t="s">
        <v>320</v>
      </c>
      <c r="G169" s="249" t="s">
        <v>204</v>
      </c>
      <c r="H169" s="250">
        <v>9</v>
      </c>
      <c r="I169" s="251"/>
      <c r="J169" s="252">
        <f>ROUND(I169*H169,2)</f>
        <v>0</v>
      </c>
      <c r="K169" s="248" t="s">
        <v>154</v>
      </c>
      <c r="L169" s="42"/>
      <c r="M169" s="253" t="s">
        <v>1</v>
      </c>
      <c r="N169" s="254" t="s">
        <v>45</v>
      </c>
      <c r="O169" s="89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138</v>
      </c>
      <c r="AT169" s="228" t="s">
        <v>150</v>
      </c>
      <c r="AU169" s="228" t="s">
        <v>90</v>
      </c>
      <c r="AY169" s="15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88</v>
      </c>
      <c r="BK169" s="229">
        <f>ROUND(I169*H169,2)</f>
        <v>0</v>
      </c>
      <c r="BL169" s="15" t="s">
        <v>138</v>
      </c>
      <c r="BM169" s="228" t="s">
        <v>321</v>
      </c>
    </row>
    <row r="170" s="2" customFormat="1">
      <c r="A170" s="36"/>
      <c r="B170" s="37"/>
      <c r="C170" s="38"/>
      <c r="D170" s="230" t="s">
        <v>140</v>
      </c>
      <c r="E170" s="38"/>
      <c r="F170" s="231" t="s">
        <v>322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140</v>
      </c>
      <c r="AU170" s="15" t="s">
        <v>90</v>
      </c>
    </row>
    <row r="171" s="13" customFormat="1">
      <c r="A171" s="13"/>
      <c r="B171" s="235"/>
      <c r="C171" s="236"/>
      <c r="D171" s="230" t="s">
        <v>141</v>
      </c>
      <c r="E171" s="237" t="s">
        <v>1</v>
      </c>
      <c r="F171" s="238" t="s">
        <v>268</v>
      </c>
      <c r="G171" s="236"/>
      <c r="H171" s="239">
        <v>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141</v>
      </c>
      <c r="AU171" s="245" t="s">
        <v>90</v>
      </c>
      <c r="AV171" s="13" t="s">
        <v>90</v>
      </c>
      <c r="AW171" s="13" t="s">
        <v>36</v>
      </c>
      <c r="AX171" s="13" t="s">
        <v>88</v>
      </c>
      <c r="AY171" s="245" t="s">
        <v>130</v>
      </c>
    </row>
    <row r="172" s="2" customFormat="1" ht="24.15" customHeight="1">
      <c r="A172" s="36"/>
      <c r="B172" s="37"/>
      <c r="C172" s="246" t="s">
        <v>323</v>
      </c>
      <c r="D172" s="246" t="s">
        <v>150</v>
      </c>
      <c r="E172" s="247" t="s">
        <v>324</v>
      </c>
      <c r="F172" s="248" t="s">
        <v>325</v>
      </c>
      <c r="G172" s="249" t="s">
        <v>204</v>
      </c>
      <c r="H172" s="250">
        <v>60</v>
      </c>
      <c r="I172" s="251"/>
      <c r="J172" s="252">
        <f>ROUND(I172*H172,2)</f>
        <v>0</v>
      </c>
      <c r="K172" s="248" t="s">
        <v>154</v>
      </c>
      <c r="L172" s="42"/>
      <c r="M172" s="253" t="s">
        <v>1</v>
      </c>
      <c r="N172" s="254" t="s">
        <v>45</v>
      </c>
      <c r="O172" s="8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138</v>
      </c>
      <c r="AT172" s="228" t="s">
        <v>150</v>
      </c>
      <c r="AU172" s="228" t="s">
        <v>90</v>
      </c>
      <c r="AY172" s="15" t="s">
        <v>130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88</v>
      </c>
      <c r="BK172" s="229">
        <f>ROUND(I172*H172,2)</f>
        <v>0</v>
      </c>
      <c r="BL172" s="15" t="s">
        <v>138</v>
      </c>
      <c r="BM172" s="228" t="s">
        <v>326</v>
      </c>
    </row>
    <row r="173" s="2" customFormat="1">
      <c r="A173" s="36"/>
      <c r="B173" s="37"/>
      <c r="C173" s="38"/>
      <c r="D173" s="230" t="s">
        <v>140</v>
      </c>
      <c r="E173" s="38"/>
      <c r="F173" s="231" t="s">
        <v>327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140</v>
      </c>
      <c r="AU173" s="15" t="s">
        <v>90</v>
      </c>
    </row>
    <row r="174" s="13" customFormat="1">
      <c r="A174" s="13"/>
      <c r="B174" s="235"/>
      <c r="C174" s="236"/>
      <c r="D174" s="230" t="s">
        <v>141</v>
      </c>
      <c r="E174" s="237" t="s">
        <v>1</v>
      </c>
      <c r="F174" s="238" t="s">
        <v>328</v>
      </c>
      <c r="G174" s="236"/>
      <c r="H174" s="239">
        <v>60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141</v>
      </c>
      <c r="AU174" s="245" t="s">
        <v>90</v>
      </c>
      <c r="AV174" s="13" t="s">
        <v>90</v>
      </c>
      <c r="AW174" s="13" t="s">
        <v>36</v>
      </c>
      <c r="AX174" s="13" t="s">
        <v>88</v>
      </c>
      <c r="AY174" s="245" t="s">
        <v>130</v>
      </c>
    </row>
    <row r="175" s="2" customFormat="1" ht="24.15" customHeight="1">
      <c r="A175" s="36"/>
      <c r="B175" s="37"/>
      <c r="C175" s="246" t="s">
        <v>329</v>
      </c>
      <c r="D175" s="246" t="s">
        <v>150</v>
      </c>
      <c r="E175" s="247" t="s">
        <v>330</v>
      </c>
      <c r="F175" s="248" t="s">
        <v>331</v>
      </c>
      <c r="G175" s="249" t="s">
        <v>204</v>
      </c>
      <c r="H175" s="250">
        <v>56</v>
      </c>
      <c r="I175" s="251"/>
      <c r="J175" s="252">
        <f>ROUND(I175*H175,2)</f>
        <v>0</v>
      </c>
      <c r="K175" s="248" t="s">
        <v>1</v>
      </c>
      <c r="L175" s="42"/>
      <c r="M175" s="253" t="s">
        <v>1</v>
      </c>
      <c r="N175" s="254" t="s">
        <v>45</v>
      </c>
      <c r="O175" s="89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8" t="s">
        <v>138</v>
      </c>
      <c r="AT175" s="228" t="s">
        <v>150</v>
      </c>
      <c r="AU175" s="228" t="s">
        <v>90</v>
      </c>
      <c r="AY175" s="15" t="s">
        <v>130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5" t="s">
        <v>88</v>
      </c>
      <c r="BK175" s="229">
        <f>ROUND(I175*H175,2)</f>
        <v>0</v>
      </c>
      <c r="BL175" s="15" t="s">
        <v>138</v>
      </c>
      <c r="BM175" s="228" t="s">
        <v>332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333</v>
      </c>
      <c r="G176" s="236"/>
      <c r="H176" s="239">
        <v>56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90</v>
      </c>
      <c r="AV176" s="13" t="s">
        <v>90</v>
      </c>
      <c r="AW176" s="13" t="s">
        <v>36</v>
      </c>
      <c r="AX176" s="13" t="s">
        <v>88</v>
      </c>
      <c r="AY176" s="245" t="s">
        <v>130</v>
      </c>
    </row>
    <row r="177" s="2" customFormat="1" ht="24.15" customHeight="1">
      <c r="A177" s="36"/>
      <c r="B177" s="37"/>
      <c r="C177" s="246" t="s">
        <v>334</v>
      </c>
      <c r="D177" s="246" t="s">
        <v>150</v>
      </c>
      <c r="E177" s="247" t="s">
        <v>335</v>
      </c>
      <c r="F177" s="248" t="s">
        <v>336</v>
      </c>
      <c r="G177" s="249" t="s">
        <v>204</v>
      </c>
      <c r="H177" s="250">
        <v>36</v>
      </c>
      <c r="I177" s="251"/>
      <c r="J177" s="252">
        <f>ROUND(I177*H177,2)</f>
        <v>0</v>
      </c>
      <c r="K177" s="248" t="s">
        <v>154</v>
      </c>
      <c r="L177" s="42"/>
      <c r="M177" s="253" t="s">
        <v>1</v>
      </c>
      <c r="N177" s="254" t="s">
        <v>45</v>
      </c>
      <c r="O177" s="8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8" t="s">
        <v>138</v>
      </c>
      <c r="AT177" s="228" t="s">
        <v>150</v>
      </c>
      <c r="AU177" s="228" t="s">
        <v>90</v>
      </c>
      <c r="AY177" s="15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88</v>
      </c>
      <c r="BK177" s="229">
        <f>ROUND(I177*H177,2)</f>
        <v>0</v>
      </c>
      <c r="BL177" s="15" t="s">
        <v>138</v>
      </c>
      <c r="BM177" s="228" t="s">
        <v>337</v>
      </c>
    </row>
    <row r="178" s="2" customFormat="1">
      <c r="A178" s="36"/>
      <c r="B178" s="37"/>
      <c r="C178" s="38"/>
      <c r="D178" s="230" t="s">
        <v>140</v>
      </c>
      <c r="E178" s="38"/>
      <c r="F178" s="231" t="s">
        <v>338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140</v>
      </c>
      <c r="AU178" s="15" t="s">
        <v>90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339</v>
      </c>
      <c r="G179" s="236"/>
      <c r="H179" s="239">
        <v>36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90</v>
      </c>
      <c r="AV179" s="13" t="s">
        <v>90</v>
      </c>
      <c r="AW179" s="13" t="s">
        <v>36</v>
      </c>
      <c r="AX179" s="13" t="s">
        <v>88</v>
      </c>
      <c r="AY179" s="245" t="s">
        <v>130</v>
      </c>
    </row>
    <row r="180" s="2" customFormat="1" ht="16.5" customHeight="1">
      <c r="A180" s="36"/>
      <c r="B180" s="37"/>
      <c r="C180" s="216" t="s">
        <v>340</v>
      </c>
      <c r="D180" s="216" t="s">
        <v>132</v>
      </c>
      <c r="E180" s="217" t="s">
        <v>145</v>
      </c>
      <c r="F180" s="218" t="s">
        <v>146</v>
      </c>
      <c r="G180" s="219" t="s">
        <v>147</v>
      </c>
      <c r="H180" s="220">
        <v>33.075000000000003</v>
      </c>
      <c r="I180" s="221"/>
      <c r="J180" s="222">
        <f>ROUND(I180*H180,2)</f>
        <v>0</v>
      </c>
      <c r="K180" s="218" t="s">
        <v>1</v>
      </c>
      <c r="L180" s="223"/>
      <c r="M180" s="224" t="s">
        <v>1</v>
      </c>
      <c r="N180" s="225" t="s">
        <v>45</v>
      </c>
      <c r="O180" s="89"/>
      <c r="P180" s="226">
        <f>O180*H180</f>
        <v>0</v>
      </c>
      <c r="Q180" s="226">
        <v>1</v>
      </c>
      <c r="R180" s="226">
        <f>Q180*H180</f>
        <v>33.075000000000003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137</v>
      </c>
      <c r="AT180" s="228" t="s">
        <v>132</v>
      </c>
      <c r="AU180" s="228" t="s">
        <v>90</v>
      </c>
      <c r="AY180" s="15" t="s">
        <v>130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88</v>
      </c>
      <c r="BK180" s="229">
        <f>ROUND(I180*H180,2)</f>
        <v>0</v>
      </c>
      <c r="BL180" s="15" t="s">
        <v>138</v>
      </c>
      <c r="BM180" s="228" t="s">
        <v>341</v>
      </c>
    </row>
    <row r="181" s="2" customFormat="1">
      <c r="A181" s="36"/>
      <c r="B181" s="37"/>
      <c r="C181" s="38"/>
      <c r="D181" s="230" t="s">
        <v>140</v>
      </c>
      <c r="E181" s="38"/>
      <c r="F181" s="231" t="s">
        <v>146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90</v>
      </c>
    </row>
    <row r="182" s="13" customFormat="1">
      <c r="A182" s="13"/>
      <c r="B182" s="235"/>
      <c r="C182" s="236"/>
      <c r="D182" s="230" t="s">
        <v>141</v>
      </c>
      <c r="E182" s="237" t="s">
        <v>1</v>
      </c>
      <c r="F182" s="238" t="s">
        <v>342</v>
      </c>
      <c r="G182" s="236"/>
      <c r="H182" s="239">
        <v>33.075000000000003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90</v>
      </c>
      <c r="AV182" s="13" t="s">
        <v>90</v>
      </c>
      <c r="AW182" s="13" t="s">
        <v>36</v>
      </c>
      <c r="AX182" s="13" t="s">
        <v>88</v>
      </c>
      <c r="AY182" s="245" t="s">
        <v>130</v>
      </c>
    </row>
    <row r="183" s="2" customFormat="1" ht="33" customHeight="1">
      <c r="A183" s="36"/>
      <c r="B183" s="37"/>
      <c r="C183" s="246" t="s">
        <v>343</v>
      </c>
      <c r="D183" s="246" t="s">
        <v>150</v>
      </c>
      <c r="E183" s="247" t="s">
        <v>344</v>
      </c>
      <c r="F183" s="248" t="s">
        <v>345</v>
      </c>
      <c r="G183" s="249" t="s">
        <v>173</v>
      </c>
      <c r="H183" s="250">
        <v>245</v>
      </c>
      <c r="I183" s="251"/>
      <c r="J183" s="252">
        <f>ROUND(I183*H183,2)</f>
        <v>0</v>
      </c>
      <c r="K183" s="248" t="s">
        <v>154</v>
      </c>
      <c r="L183" s="42"/>
      <c r="M183" s="253" t="s">
        <v>1</v>
      </c>
      <c r="N183" s="254" t="s">
        <v>45</v>
      </c>
      <c r="O183" s="8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138</v>
      </c>
      <c r="AT183" s="228" t="s">
        <v>150</v>
      </c>
      <c r="AU183" s="228" t="s">
        <v>90</v>
      </c>
      <c r="AY183" s="15" t="s">
        <v>130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88</v>
      </c>
      <c r="BK183" s="229">
        <f>ROUND(I183*H183,2)</f>
        <v>0</v>
      </c>
      <c r="BL183" s="15" t="s">
        <v>138</v>
      </c>
      <c r="BM183" s="228" t="s">
        <v>346</v>
      </c>
    </row>
    <row r="184" s="2" customFormat="1">
      <c r="A184" s="36"/>
      <c r="B184" s="37"/>
      <c r="C184" s="38"/>
      <c r="D184" s="230" t="s">
        <v>140</v>
      </c>
      <c r="E184" s="38"/>
      <c r="F184" s="231" t="s">
        <v>347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140</v>
      </c>
      <c r="AU184" s="15" t="s">
        <v>90</v>
      </c>
    </row>
    <row r="185" s="13" customFormat="1">
      <c r="A185" s="13"/>
      <c r="B185" s="235"/>
      <c r="C185" s="236"/>
      <c r="D185" s="230" t="s">
        <v>141</v>
      </c>
      <c r="E185" s="237" t="s">
        <v>1</v>
      </c>
      <c r="F185" s="238" t="s">
        <v>348</v>
      </c>
      <c r="G185" s="236"/>
      <c r="H185" s="239">
        <v>245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141</v>
      </c>
      <c r="AU185" s="245" t="s">
        <v>90</v>
      </c>
      <c r="AV185" s="13" t="s">
        <v>90</v>
      </c>
      <c r="AW185" s="13" t="s">
        <v>36</v>
      </c>
      <c r="AX185" s="13" t="s">
        <v>88</v>
      </c>
      <c r="AY185" s="245" t="s">
        <v>130</v>
      </c>
    </row>
    <row r="186" s="2" customFormat="1" ht="33" customHeight="1">
      <c r="A186" s="36"/>
      <c r="B186" s="37"/>
      <c r="C186" s="246" t="s">
        <v>349</v>
      </c>
      <c r="D186" s="246" t="s">
        <v>150</v>
      </c>
      <c r="E186" s="247" t="s">
        <v>350</v>
      </c>
      <c r="F186" s="248" t="s">
        <v>351</v>
      </c>
      <c r="G186" s="249" t="s">
        <v>153</v>
      </c>
      <c r="H186" s="250">
        <v>65.799999999999997</v>
      </c>
      <c r="I186" s="251"/>
      <c r="J186" s="252">
        <f>ROUND(I186*H186,2)</f>
        <v>0</v>
      </c>
      <c r="K186" s="248" t="s">
        <v>154</v>
      </c>
      <c r="L186" s="42"/>
      <c r="M186" s="253" t="s">
        <v>1</v>
      </c>
      <c r="N186" s="254" t="s">
        <v>45</v>
      </c>
      <c r="O186" s="89"/>
      <c r="P186" s="226">
        <f>O186*H186</f>
        <v>0</v>
      </c>
      <c r="Q186" s="226">
        <v>2.2050000000000001</v>
      </c>
      <c r="R186" s="226">
        <f>Q186*H186</f>
        <v>145.089</v>
      </c>
      <c r="S186" s="226">
        <v>0</v>
      </c>
      <c r="T186" s="22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8" t="s">
        <v>138</v>
      </c>
      <c r="AT186" s="228" t="s">
        <v>150</v>
      </c>
      <c r="AU186" s="228" t="s">
        <v>90</v>
      </c>
      <c r="AY186" s="15" t="s">
        <v>130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88</v>
      </c>
      <c r="BK186" s="229">
        <f>ROUND(I186*H186,2)</f>
        <v>0</v>
      </c>
      <c r="BL186" s="15" t="s">
        <v>138</v>
      </c>
      <c r="BM186" s="228" t="s">
        <v>352</v>
      </c>
    </row>
    <row r="187" s="2" customFormat="1">
      <c r="A187" s="36"/>
      <c r="B187" s="37"/>
      <c r="C187" s="38"/>
      <c r="D187" s="230" t="s">
        <v>140</v>
      </c>
      <c r="E187" s="38"/>
      <c r="F187" s="231" t="s">
        <v>353</v>
      </c>
      <c r="G187" s="38"/>
      <c r="H187" s="38"/>
      <c r="I187" s="232"/>
      <c r="J187" s="38"/>
      <c r="K187" s="38"/>
      <c r="L187" s="42"/>
      <c r="M187" s="233"/>
      <c r="N187" s="23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140</v>
      </c>
      <c r="AU187" s="15" t="s">
        <v>90</v>
      </c>
    </row>
    <row r="188" s="13" customFormat="1">
      <c r="A188" s="13"/>
      <c r="B188" s="235"/>
      <c r="C188" s="236"/>
      <c r="D188" s="230" t="s">
        <v>141</v>
      </c>
      <c r="E188" s="237" t="s">
        <v>1</v>
      </c>
      <c r="F188" s="238" t="s">
        <v>354</v>
      </c>
      <c r="G188" s="236"/>
      <c r="H188" s="239">
        <v>65.799999999999997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141</v>
      </c>
      <c r="AU188" s="245" t="s">
        <v>90</v>
      </c>
      <c r="AV188" s="13" t="s">
        <v>90</v>
      </c>
      <c r="AW188" s="13" t="s">
        <v>36</v>
      </c>
      <c r="AX188" s="13" t="s">
        <v>88</v>
      </c>
      <c r="AY188" s="245" t="s">
        <v>130</v>
      </c>
    </row>
    <row r="189" s="2" customFormat="1" ht="16.5" customHeight="1">
      <c r="A189" s="36"/>
      <c r="B189" s="37"/>
      <c r="C189" s="246" t="s">
        <v>355</v>
      </c>
      <c r="D189" s="246" t="s">
        <v>150</v>
      </c>
      <c r="E189" s="247" t="s">
        <v>356</v>
      </c>
      <c r="F189" s="248" t="s">
        <v>357</v>
      </c>
      <c r="G189" s="249" t="s">
        <v>147</v>
      </c>
      <c r="H189" s="250">
        <v>4.4800000000000004</v>
      </c>
      <c r="I189" s="251"/>
      <c r="J189" s="252">
        <f>ROUND(I189*H189,2)</f>
        <v>0</v>
      </c>
      <c r="K189" s="248" t="s">
        <v>1</v>
      </c>
      <c r="L189" s="42"/>
      <c r="M189" s="253" t="s">
        <v>1</v>
      </c>
      <c r="N189" s="254" t="s">
        <v>45</v>
      </c>
      <c r="O189" s="89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8" t="s">
        <v>138</v>
      </c>
      <c r="AT189" s="228" t="s">
        <v>150</v>
      </c>
      <c r="AU189" s="228" t="s">
        <v>90</v>
      </c>
      <c r="AY189" s="15" t="s">
        <v>130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5" t="s">
        <v>88</v>
      </c>
      <c r="BK189" s="229">
        <f>ROUND(I189*H189,2)</f>
        <v>0</v>
      </c>
      <c r="BL189" s="15" t="s">
        <v>138</v>
      </c>
      <c r="BM189" s="228" t="s">
        <v>358</v>
      </c>
    </row>
    <row r="190" s="2" customFormat="1">
      <c r="A190" s="36"/>
      <c r="B190" s="37"/>
      <c r="C190" s="38"/>
      <c r="D190" s="230" t="s">
        <v>140</v>
      </c>
      <c r="E190" s="38"/>
      <c r="F190" s="231" t="s">
        <v>357</v>
      </c>
      <c r="G190" s="38"/>
      <c r="H190" s="38"/>
      <c r="I190" s="232"/>
      <c r="J190" s="38"/>
      <c r="K190" s="38"/>
      <c r="L190" s="42"/>
      <c r="M190" s="233"/>
      <c r="N190" s="234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140</v>
      </c>
      <c r="AU190" s="15" t="s">
        <v>90</v>
      </c>
    </row>
    <row r="191" s="13" customFormat="1">
      <c r="A191" s="13"/>
      <c r="B191" s="235"/>
      <c r="C191" s="236"/>
      <c r="D191" s="230" t="s">
        <v>141</v>
      </c>
      <c r="E191" s="237" t="s">
        <v>1</v>
      </c>
      <c r="F191" s="238" t="s">
        <v>359</v>
      </c>
      <c r="G191" s="236"/>
      <c r="H191" s="239">
        <v>4.4800000000000004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141</v>
      </c>
      <c r="AU191" s="245" t="s">
        <v>90</v>
      </c>
      <c r="AV191" s="13" t="s">
        <v>90</v>
      </c>
      <c r="AW191" s="13" t="s">
        <v>36</v>
      </c>
      <c r="AX191" s="13" t="s">
        <v>88</v>
      </c>
      <c r="AY191" s="245" t="s">
        <v>130</v>
      </c>
    </row>
    <row r="192" s="2" customFormat="1" ht="37.8" customHeight="1">
      <c r="A192" s="36"/>
      <c r="B192" s="37"/>
      <c r="C192" s="246" t="s">
        <v>236</v>
      </c>
      <c r="D192" s="246" t="s">
        <v>150</v>
      </c>
      <c r="E192" s="247" t="s">
        <v>159</v>
      </c>
      <c r="F192" s="248" t="s">
        <v>160</v>
      </c>
      <c r="G192" s="249" t="s">
        <v>153</v>
      </c>
      <c r="H192" s="250">
        <v>260.60000000000002</v>
      </c>
      <c r="I192" s="251"/>
      <c r="J192" s="252">
        <f>ROUND(I192*H192,2)</f>
        <v>0</v>
      </c>
      <c r="K192" s="248" t="s">
        <v>154</v>
      </c>
      <c r="L192" s="42"/>
      <c r="M192" s="253" t="s">
        <v>1</v>
      </c>
      <c r="N192" s="254" t="s">
        <v>45</v>
      </c>
      <c r="O192" s="89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8" t="s">
        <v>138</v>
      </c>
      <c r="AT192" s="228" t="s">
        <v>150</v>
      </c>
      <c r="AU192" s="228" t="s">
        <v>90</v>
      </c>
      <c r="AY192" s="15" t="s">
        <v>130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5" t="s">
        <v>88</v>
      </c>
      <c r="BK192" s="229">
        <f>ROUND(I192*H192,2)</f>
        <v>0</v>
      </c>
      <c r="BL192" s="15" t="s">
        <v>138</v>
      </c>
      <c r="BM192" s="228" t="s">
        <v>360</v>
      </c>
    </row>
    <row r="193" s="2" customFormat="1">
      <c r="A193" s="36"/>
      <c r="B193" s="37"/>
      <c r="C193" s="38"/>
      <c r="D193" s="230" t="s">
        <v>140</v>
      </c>
      <c r="E193" s="38"/>
      <c r="F193" s="231" t="s">
        <v>162</v>
      </c>
      <c r="G193" s="38"/>
      <c r="H193" s="38"/>
      <c r="I193" s="232"/>
      <c r="J193" s="38"/>
      <c r="K193" s="38"/>
      <c r="L193" s="42"/>
      <c r="M193" s="233"/>
      <c r="N193" s="234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140</v>
      </c>
      <c r="AU193" s="15" t="s">
        <v>90</v>
      </c>
    </row>
    <row r="194" s="13" customFormat="1">
      <c r="A194" s="13"/>
      <c r="B194" s="235"/>
      <c r="C194" s="236"/>
      <c r="D194" s="230" t="s">
        <v>141</v>
      </c>
      <c r="E194" s="237" t="s">
        <v>1</v>
      </c>
      <c r="F194" s="238" t="s">
        <v>361</v>
      </c>
      <c r="G194" s="236"/>
      <c r="H194" s="239">
        <v>115.59999999999999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141</v>
      </c>
      <c r="AU194" s="245" t="s">
        <v>90</v>
      </c>
      <c r="AV194" s="13" t="s">
        <v>90</v>
      </c>
      <c r="AW194" s="13" t="s">
        <v>36</v>
      </c>
      <c r="AX194" s="13" t="s">
        <v>80</v>
      </c>
      <c r="AY194" s="245" t="s">
        <v>130</v>
      </c>
    </row>
    <row r="195" s="13" customFormat="1">
      <c r="A195" s="13"/>
      <c r="B195" s="235"/>
      <c r="C195" s="236"/>
      <c r="D195" s="230" t="s">
        <v>141</v>
      </c>
      <c r="E195" s="237" t="s">
        <v>1</v>
      </c>
      <c r="F195" s="238" t="s">
        <v>362</v>
      </c>
      <c r="G195" s="236"/>
      <c r="H195" s="239">
        <v>145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141</v>
      </c>
      <c r="AU195" s="245" t="s">
        <v>90</v>
      </c>
      <c r="AV195" s="13" t="s">
        <v>90</v>
      </c>
      <c r="AW195" s="13" t="s">
        <v>36</v>
      </c>
      <c r="AX195" s="13" t="s">
        <v>80</v>
      </c>
      <c r="AY195" s="245" t="s">
        <v>130</v>
      </c>
    </row>
    <row r="196" s="2" customFormat="1" ht="33" customHeight="1">
      <c r="A196" s="36"/>
      <c r="B196" s="37"/>
      <c r="C196" s="246" t="s">
        <v>231</v>
      </c>
      <c r="D196" s="246" t="s">
        <v>150</v>
      </c>
      <c r="E196" s="247" t="s">
        <v>363</v>
      </c>
      <c r="F196" s="248" t="s">
        <v>364</v>
      </c>
      <c r="G196" s="249" t="s">
        <v>153</v>
      </c>
      <c r="H196" s="250">
        <v>316.87</v>
      </c>
      <c r="I196" s="251"/>
      <c r="J196" s="252">
        <f>ROUND(I196*H196,2)</f>
        <v>0</v>
      </c>
      <c r="K196" s="248" t="s">
        <v>154</v>
      </c>
      <c r="L196" s="42"/>
      <c r="M196" s="253" t="s">
        <v>1</v>
      </c>
      <c r="N196" s="254" t="s">
        <v>45</v>
      </c>
      <c r="O196" s="89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8" t="s">
        <v>138</v>
      </c>
      <c r="AT196" s="228" t="s">
        <v>150</v>
      </c>
      <c r="AU196" s="228" t="s">
        <v>90</v>
      </c>
      <c r="AY196" s="15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5" t="s">
        <v>88</v>
      </c>
      <c r="BK196" s="229">
        <f>ROUND(I196*H196,2)</f>
        <v>0</v>
      </c>
      <c r="BL196" s="15" t="s">
        <v>138</v>
      </c>
      <c r="BM196" s="228" t="s">
        <v>365</v>
      </c>
    </row>
    <row r="197" s="2" customFormat="1">
      <c r="A197" s="36"/>
      <c r="B197" s="37"/>
      <c r="C197" s="38"/>
      <c r="D197" s="230" t="s">
        <v>140</v>
      </c>
      <c r="E197" s="38"/>
      <c r="F197" s="231" t="s">
        <v>366</v>
      </c>
      <c r="G197" s="38"/>
      <c r="H197" s="38"/>
      <c r="I197" s="232"/>
      <c r="J197" s="38"/>
      <c r="K197" s="38"/>
      <c r="L197" s="42"/>
      <c r="M197" s="233"/>
      <c r="N197" s="234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140</v>
      </c>
      <c r="AU197" s="15" t="s">
        <v>90</v>
      </c>
    </row>
    <row r="198" s="13" customFormat="1">
      <c r="A198" s="13"/>
      <c r="B198" s="235"/>
      <c r="C198" s="236"/>
      <c r="D198" s="230" t="s">
        <v>141</v>
      </c>
      <c r="E198" s="237" t="s">
        <v>1</v>
      </c>
      <c r="F198" s="238" t="s">
        <v>367</v>
      </c>
      <c r="G198" s="236"/>
      <c r="H198" s="239">
        <v>50.700000000000003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141</v>
      </c>
      <c r="AU198" s="245" t="s">
        <v>90</v>
      </c>
      <c r="AV198" s="13" t="s">
        <v>90</v>
      </c>
      <c r="AW198" s="13" t="s">
        <v>36</v>
      </c>
      <c r="AX198" s="13" t="s">
        <v>80</v>
      </c>
      <c r="AY198" s="245" t="s">
        <v>130</v>
      </c>
    </row>
    <row r="199" s="13" customFormat="1">
      <c r="A199" s="13"/>
      <c r="B199" s="235"/>
      <c r="C199" s="236"/>
      <c r="D199" s="230" t="s">
        <v>141</v>
      </c>
      <c r="E199" s="237" t="s">
        <v>1</v>
      </c>
      <c r="F199" s="238" t="s">
        <v>368</v>
      </c>
      <c r="G199" s="236"/>
      <c r="H199" s="239">
        <v>121.17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141</v>
      </c>
      <c r="AU199" s="245" t="s">
        <v>90</v>
      </c>
      <c r="AV199" s="13" t="s">
        <v>90</v>
      </c>
      <c r="AW199" s="13" t="s">
        <v>36</v>
      </c>
      <c r="AX199" s="13" t="s">
        <v>80</v>
      </c>
      <c r="AY199" s="245" t="s">
        <v>130</v>
      </c>
    </row>
    <row r="200" s="13" customFormat="1">
      <c r="A200" s="13"/>
      <c r="B200" s="235"/>
      <c r="C200" s="236"/>
      <c r="D200" s="230" t="s">
        <v>141</v>
      </c>
      <c r="E200" s="237" t="s">
        <v>1</v>
      </c>
      <c r="F200" s="238" t="s">
        <v>369</v>
      </c>
      <c r="G200" s="236"/>
      <c r="H200" s="239">
        <v>145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141</v>
      </c>
      <c r="AU200" s="245" t="s">
        <v>90</v>
      </c>
      <c r="AV200" s="13" t="s">
        <v>90</v>
      </c>
      <c r="AW200" s="13" t="s">
        <v>36</v>
      </c>
      <c r="AX200" s="13" t="s">
        <v>80</v>
      </c>
      <c r="AY200" s="245" t="s">
        <v>130</v>
      </c>
    </row>
    <row r="201" s="2" customFormat="1" ht="21.75" customHeight="1">
      <c r="A201" s="36"/>
      <c r="B201" s="37"/>
      <c r="C201" s="216" t="s">
        <v>244</v>
      </c>
      <c r="D201" s="216" t="s">
        <v>132</v>
      </c>
      <c r="E201" s="217" t="s">
        <v>165</v>
      </c>
      <c r="F201" s="218" t="s">
        <v>166</v>
      </c>
      <c r="G201" s="219" t="s">
        <v>153</v>
      </c>
      <c r="H201" s="220">
        <v>260.60000000000002</v>
      </c>
      <c r="I201" s="221"/>
      <c r="J201" s="222">
        <f>ROUND(I201*H201,2)</f>
        <v>0</v>
      </c>
      <c r="K201" s="218" t="s">
        <v>1</v>
      </c>
      <c r="L201" s="223"/>
      <c r="M201" s="224" t="s">
        <v>1</v>
      </c>
      <c r="N201" s="225" t="s">
        <v>45</v>
      </c>
      <c r="O201" s="89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8" t="s">
        <v>137</v>
      </c>
      <c r="AT201" s="228" t="s">
        <v>132</v>
      </c>
      <c r="AU201" s="228" t="s">
        <v>90</v>
      </c>
      <c r="AY201" s="15" t="s">
        <v>130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5" t="s">
        <v>88</v>
      </c>
      <c r="BK201" s="229">
        <f>ROUND(I201*H201,2)</f>
        <v>0</v>
      </c>
      <c r="BL201" s="15" t="s">
        <v>138</v>
      </c>
      <c r="BM201" s="228" t="s">
        <v>370</v>
      </c>
    </row>
    <row r="202" s="2" customFormat="1">
      <c r="A202" s="36"/>
      <c r="B202" s="37"/>
      <c r="C202" s="38"/>
      <c r="D202" s="230" t="s">
        <v>140</v>
      </c>
      <c r="E202" s="38"/>
      <c r="F202" s="231" t="s">
        <v>166</v>
      </c>
      <c r="G202" s="38"/>
      <c r="H202" s="38"/>
      <c r="I202" s="232"/>
      <c r="J202" s="38"/>
      <c r="K202" s="38"/>
      <c r="L202" s="42"/>
      <c r="M202" s="233"/>
      <c r="N202" s="234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140</v>
      </c>
      <c r="AU202" s="15" t="s">
        <v>90</v>
      </c>
    </row>
    <row r="203" s="2" customFormat="1">
      <c r="A203" s="36"/>
      <c r="B203" s="37"/>
      <c r="C203" s="38"/>
      <c r="D203" s="230" t="s">
        <v>168</v>
      </c>
      <c r="E203" s="38"/>
      <c r="F203" s="255" t="s">
        <v>169</v>
      </c>
      <c r="G203" s="38"/>
      <c r="H203" s="38"/>
      <c r="I203" s="232"/>
      <c r="J203" s="38"/>
      <c r="K203" s="38"/>
      <c r="L203" s="42"/>
      <c r="M203" s="233"/>
      <c r="N203" s="234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168</v>
      </c>
      <c r="AU203" s="15" t="s">
        <v>90</v>
      </c>
    </row>
    <row r="204" s="13" customFormat="1">
      <c r="A204" s="13"/>
      <c r="B204" s="235"/>
      <c r="C204" s="236"/>
      <c r="D204" s="230" t="s">
        <v>141</v>
      </c>
      <c r="E204" s="237" t="s">
        <v>1</v>
      </c>
      <c r="F204" s="238" t="s">
        <v>371</v>
      </c>
      <c r="G204" s="236"/>
      <c r="H204" s="239">
        <v>260.60000000000002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141</v>
      </c>
      <c r="AU204" s="245" t="s">
        <v>90</v>
      </c>
      <c r="AV204" s="13" t="s">
        <v>90</v>
      </c>
      <c r="AW204" s="13" t="s">
        <v>36</v>
      </c>
      <c r="AX204" s="13" t="s">
        <v>88</v>
      </c>
      <c r="AY204" s="245" t="s">
        <v>130</v>
      </c>
    </row>
    <row r="205" s="2" customFormat="1" ht="24.15" customHeight="1">
      <c r="A205" s="36"/>
      <c r="B205" s="37"/>
      <c r="C205" s="246" t="s">
        <v>144</v>
      </c>
      <c r="D205" s="246" t="s">
        <v>150</v>
      </c>
      <c r="E205" s="247" t="s">
        <v>171</v>
      </c>
      <c r="F205" s="248" t="s">
        <v>172</v>
      </c>
      <c r="G205" s="249" t="s">
        <v>173</v>
      </c>
      <c r="H205" s="250">
        <v>658</v>
      </c>
      <c r="I205" s="251"/>
      <c r="J205" s="252">
        <f>ROUND(I205*H205,2)</f>
        <v>0</v>
      </c>
      <c r="K205" s="248" t="s">
        <v>154</v>
      </c>
      <c r="L205" s="42"/>
      <c r="M205" s="253" t="s">
        <v>1</v>
      </c>
      <c r="N205" s="254" t="s">
        <v>45</v>
      </c>
      <c r="O205" s="89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8" t="s">
        <v>138</v>
      </c>
      <c r="AT205" s="228" t="s">
        <v>150</v>
      </c>
      <c r="AU205" s="228" t="s">
        <v>90</v>
      </c>
      <c r="AY205" s="15" t="s">
        <v>130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5" t="s">
        <v>88</v>
      </c>
      <c r="BK205" s="229">
        <f>ROUND(I205*H205,2)</f>
        <v>0</v>
      </c>
      <c r="BL205" s="15" t="s">
        <v>138</v>
      </c>
      <c r="BM205" s="228" t="s">
        <v>372</v>
      </c>
    </row>
    <row r="206" s="2" customFormat="1">
      <c r="A206" s="36"/>
      <c r="B206" s="37"/>
      <c r="C206" s="38"/>
      <c r="D206" s="230" t="s">
        <v>140</v>
      </c>
      <c r="E206" s="38"/>
      <c r="F206" s="231" t="s">
        <v>175</v>
      </c>
      <c r="G206" s="38"/>
      <c r="H206" s="38"/>
      <c r="I206" s="232"/>
      <c r="J206" s="38"/>
      <c r="K206" s="38"/>
      <c r="L206" s="42"/>
      <c r="M206" s="233"/>
      <c r="N206" s="234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140</v>
      </c>
      <c r="AU206" s="15" t="s">
        <v>90</v>
      </c>
    </row>
    <row r="207" s="13" customFormat="1">
      <c r="A207" s="13"/>
      <c r="B207" s="235"/>
      <c r="C207" s="236"/>
      <c r="D207" s="230" t="s">
        <v>141</v>
      </c>
      <c r="E207" s="237" t="s">
        <v>1</v>
      </c>
      <c r="F207" s="238" t="s">
        <v>373</v>
      </c>
      <c r="G207" s="236"/>
      <c r="H207" s="239">
        <v>658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141</v>
      </c>
      <c r="AU207" s="245" t="s">
        <v>90</v>
      </c>
      <c r="AV207" s="13" t="s">
        <v>90</v>
      </c>
      <c r="AW207" s="13" t="s">
        <v>36</v>
      </c>
      <c r="AX207" s="13" t="s">
        <v>88</v>
      </c>
      <c r="AY207" s="245" t="s">
        <v>130</v>
      </c>
    </row>
    <row r="208" s="2" customFormat="1" ht="24.15" customHeight="1">
      <c r="A208" s="36"/>
      <c r="B208" s="37"/>
      <c r="C208" s="246" t="s">
        <v>374</v>
      </c>
      <c r="D208" s="246" t="s">
        <v>150</v>
      </c>
      <c r="E208" s="247" t="s">
        <v>375</v>
      </c>
      <c r="F208" s="248" t="s">
        <v>376</v>
      </c>
      <c r="G208" s="249" t="s">
        <v>173</v>
      </c>
      <c r="H208" s="250">
        <v>245</v>
      </c>
      <c r="I208" s="251"/>
      <c r="J208" s="252">
        <f>ROUND(I208*H208,2)</f>
        <v>0</v>
      </c>
      <c r="K208" s="248" t="s">
        <v>154</v>
      </c>
      <c r="L208" s="42"/>
      <c r="M208" s="253" t="s">
        <v>1</v>
      </c>
      <c r="N208" s="254" t="s">
        <v>45</v>
      </c>
      <c r="O208" s="89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8" t="s">
        <v>138</v>
      </c>
      <c r="AT208" s="228" t="s">
        <v>150</v>
      </c>
      <c r="AU208" s="228" t="s">
        <v>90</v>
      </c>
      <c r="AY208" s="15" t="s">
        <v>130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5" t="s">
        <v>88</v>
      </c>
      <c r="BK208" s="229">
        <f>ROUND(I208*H208,2)</f>
        <v>0</v>
      </c>
      <c r="BL208" s="15" t="s">
        <v>138</v>
      </c>
      <c r="BM208" s="228" t="s">
        <v>377</v>
      </c>
    </row>
    <row r="209" s="2" customFormat="1">
      <c r="A209" s="36"/>
      <c r="B209" s="37"/>
      <c r="C209" s="38"/>
      <c r="D209" s="230" t="s">
        <v>140</v>
      </c>
      <c r="E209" s="38"/>
      <c r="F209" s="231" t="s">
        <v>378</v>
      </c>
      <c r="G209" s="38"/>
      <c r="H209" s="38"/>
      <c r="I209" s="232"/>
      <c r="J209" s="38"/>
      <c r="K209" s="38"/>
      <c r="L209" s="42"/>
      <c r="M209" s="233"/>
      <c r="N209" s="234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140</v>
      </c>
      <c r="AU209" s="15" t="s">
        <v>90</v>
      </c>
    </row>
    <row r="210" s="13" customFormat="1">
      <c r="A210" s="13"/>
      <c r="B210" s="235"/>
      <c r="C210" s="236"/>
      <c r="D210" s="230" t="s">
        <v>141</v>
      </c>
      <c r="E210" s="237" t="s">
        <v>1</v>
      </c>
      <c r="F210" s="238" t="s">
        <v>379</v>
      </c>
      <c r="G210" s="236"/>
      <c r="H210" s="239">
        <v>245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141</v>
      </c>
      <c r="AU210" s="245" t="s">
        <v>90</v>
      </c>
      <c r="AV210" s="13" t="s">
        <v>90</v>
      </c>
      <c r="AW210" s="13" t="s">
        <v>36</v>
      </c>
      <c r="AX210" s="13" t="s">
        <v>88</v>
      </c>
      <c r="AY210" s="245" t="s">
        <v>130</v>
      </c>
    </row>
    <row r="211" s="2" customFormat="1" ht="16.5" customHeight="1">
      <c r="A211" s="36"/>
      <c r="B211" s="37"/>
      <c r="C211" s="216" t="s">
        <v>182</v>
      </c>
      <c r="D211" s="216" t="s">
        <v>132</v>
      </c>
      <c r="E211" s="217" t="s">
        <v>133</v>
      </c>
      <c r="F211" s="218" t="s">
        <v>134</v>
      </c>
      <c r="G211" s="219" t="s">
        <v>135</v>
      </c>
      <c r="H211" s="220">
        <v>4.9000000000000004</v>
      </c>
      <c r="I211" s="221"/>
      <c r="J211" s="222">
        <f>ROUND(I211*H211,2)</f>
        <v>0</v>
      </c>
      <c r="K211" s="218" t="s">
        <v>154</v>
      </c>
      <c r="L211" s="223"/>
      <c r="M211" s="224" t="s">
        <v>1</v>
      </c>
      <c r="N211" s="225" t="s">
        <v>45</v>
      </c>
      <c r="O211" s="89"/>
      <c r="P211" s="226">
        <f>O211*H211</f>
        <v>0</v>
      </c>
      <c r="Q211" s="226">
        <v>0.001</v>
      </c>
      <c r="R211" s="226">
        <f>Q211*H211</f>
        <v>0.0049000000000000007</v>
      </c>
      <c r="S211" s="226">
        <v>0</v>
      </c>
      <c r="T211" s="227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8" t="s">
        <v>137</v>
      </c>
      <c r="AT211" s="228" t="s">
        <v>132</v>
      </c>
      <c r="AU211" s="228" t="s">
        <v>90</v>
      </c>
      <c r="AY211" s="15" t="s">
        <v>130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5" t="s">
        <v>88</v>
      </c>
      <c r="BK211" s="229">
        <f>ROUND(I211*H211,2)</f>
        <v>0</v>
      </c>
      <c r="BL211" s="15" t="s">
        <v>138</v>
      </c>
      <c r="BM211" s="228" t="s">
        <v>380</v>
      </c>
    </row>
    <row r="212" s="2" customFormat="1">
      <c r="A212" s="36"/>
      <c r="B212" s="37"/>
      <c r="C212" s="38"/>
      <c r="D212" s="230" t="s">
        <v>140</v>
      </c>
      <c r="E212" s="38"/>
      <c r="F212" s="231" t="s">
        <v>134</v>
      </c>
      <c r="G212" s="38"/>
      <c r="H212" s="38"/>
      <c r="I212" s="232"/>
      <c r="J212" s="38"/>
      <c r="K212" s="38"/>
      <c r="L212" s="42"/>
      <c r="M212" s="233"/>
      <c r="N212" s="234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140</v>
      </c>
      <c r="AU212" s="15" t="s">
        <v>90</v>
      </c>
    </row>
    <row r="213" s="13" customFormat="1">
      <c r="A213" s="13"/>
      <c r="B213" s="235"/>
      <c r="C213" s="236"/>
      <c r="D213" s="230" t="s">
        <v>141</v>
      </c>
      <c r="E213" s="237" t="s">
        <v>1</v>
      </c>
      <c r="F213" s="238" t="s">
        <v>348</v>
      </c>
      <c r="G213" s="236"/>
      <c r="H213" s="239">
        <v>245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141</v>
      </c>
      <c r="AU213" s="245" t="s">
        <v>90</v>
      </c>
      <c r="AV213" s="13" t="s">
        <v>90</v>
      </c>
      <c r="AW213" s="13" t="s">
        <v>36</v>
      </c>
      <c r="AX213" s="13" t="s">
        <v>88</v>
      </c>
      <c r="AY213" s="245" t="s">
        <v>130</v>
      </c>
    </row>
    <row r="214" s="13" customFormat="1">
      <c r="A214" s="13"/>
      <c r="B214" s="235"/>
      <c r="C214" s="236"/>
      <c r="D214" s="230" t="s">
        <v>141</v>
      </c>
      <c r="E214" s="236"/>
      <c r="F214" s="238" t="s">
        <v>381</v>
      </c>
      <c r="G214" s="236"/>
      <c r="H214" s="239">
        <v>4.9000000000000004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141</v>
      </c>
      <c r="AU214" s="245" t="s">
        <v>90</v>
      </c>
      <c r="AV214" s="13" t="s">
        <v>90</v>
      </c>
      <c r="AW214" s="13" t="s">
        <v>4</v>
      </c>
      <c r="AX214" s="13" t="s">
        <v>88</v>
      </c>
      <c r="AY214" s="245" t="s">
        <v>130</v>
      </c>
    </row>
    <row r="215" s="2" customFormat="1" ht="24.15" customHeight="1">
      <c r="A215" s="36"/>
      <c r="B215" s="37"/>
      <c r="C215" s="246" t="s">
        <v>382</v>
      </c>
      <c r="D215" s="246" t="s">
        <v>150</v>
      </c>
      <c r="E215" s="247" t="s">
        <v>188</v>
      </c>
      <c r="F215" s="248" t="s">
        <v>189</v>
      </c>
      <c r="G215" s="249" t="s">
        <v>173</v>
      </c>
      <c r="H215" s="250">
        <v>490</v>
      </c>
      <c r="I215" s="251"/>
      <c r="J215" s="252">
        <f>ROUND(I215*H215,2)</f>
        <v>0</v>
      </c>
      <c r="K215" s="248" t="s">
        <v>154</v>
      </c>
      <c r="L215" s="42"/>
      <c r="M215" s="253" t="s">
        <v>1</v>
      </c>
      <c r="N215" s="254" t="s">
        <v>45</v>
      </c>
      <c r="O215" s="89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8" t="s">
        <v>138</v>
      </c>
      <c r="AT215" s="228" t="s">
        <v>150</v>
      </c>
      <c r="AU215" s="228" t="s">
        <v>90</v>
      </c>
      <c r="AY215" s="15" t="s">
        <v>130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5" t="s">
        <v>88</v>
      </c>
      <c r="BK215" s="229">
        <f>ROUND(I215*H215,2)</f>
        <v>0</v>
      </c>
      <c r="BL215" s="15" t="s">
        <v>138</v>
      </c>
      <c r="BM215" s="228" t="s">
        <v>383</v>
      </c>
    </row>
    <row r="216" s="2" customFormat="1">
      <c r="A216" s="36"/>
      <c r="B216" s="37"/>
      <c r="C216" s="38"/>
      <c r="D216" s="230" t="s">
        <v>140</v>
      </c>
      <c r="E216" s="38"/>
      <c r="F216" s="231" t="s">
        <v>191</v>
      </c>
      <c r="G216" s="38"/>
      <c r="H216" s="38"/>
      <c r="I216" s="232"/>
      <c r="J216" s="38"/>
      <c r="K216" s="38"/>
      <c r="L216" s="42"/>
      <c r="M216" s="233"/>
      <c r="N216" s="234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140</v>
      </c>
      <c r="AU216" s="15" t="s">
        <v>90</v>
      </c>
    </row>
    <row r="217" s="2" customFormat="1">
      <c r="A217" s="36"/>
      <c r="B217" s="37"/>
      <c r="C217" s="38"/>
      <c r="D217" s="230" t="s">
        <v>168</v>
      </c>
      <c r="E217" s="38"/>
      <c r="F217" s="255" t="s">
        <v>192</v>
      </c>
      <c r="G217" s="38"/>
      <c r="H217" s="38"/>
      <c r="I217" s="232"/>
      <c r="J217" s="38"/>
      <c r="K217" s="38"/>
      <c r="L217" s="42"/>
      <c r="M217" s="233"/>
      <c r="N217" s="234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168</v>
      </c>
      <c r="AU217" s="15" t="s">
        <v>90</v>
      </c>
    </row>
    <row r="218" s="13" customFormat="1">
      <c r="A218" s="13"/>
      <c r="B218" s="235"/>
      <c r="C218" s="236"/>
      <c r="D218" s="230" t="s">
        <v>141</v>
      </c>
      <c r="E218" s="237" t="s">
        <v>1</v>
      </c>
      <c r="F218" s="238" t="s">
        <v>384</v>
      </c>
      <c r="G218" s="236"/>
      <c r="H218" s="239">
        <v>490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141</v>
      </c>
      <c r="AU218" s="245" t="s">
        <v>90</v>
      </c>
      <c r="AV218" s="13" t="s">
        <v>90</v>
      </c>
      <c r="AW218" s="13" t="s">
        <v>36</v>
      </c>
      <c r="AX218" s="13" t="s">
        <v>88</v>
      </c>
      <c r="AY218" s="245" t="s">
        <v>130</v>
      </c>
    </row>
    <row r="219" s="2" customFormat="1" ht="37.8" customHeight="1">
      <c r="A219" s="36"/>
      <c r="B219" s="37"/>
      <c r="C219" s="246" t="s">
        <v>177</v>
      </c>
      <c r="D219" s="246" t="s">
        <v>150</v>
      </c>
      <c r="E219" s="247" t="s">
        <v>195</v>
      </c>
      <c r="F219" s="248" t="s">
        <v>196</v>
      </c>
      <c r="G219" s="249" t="s">
        <v>153</v>
      </c>
      <c r="H219" s="250">
        <v>316.87</v>
      </c>
      <c r="I219" s="251"/>
      <c r="J219" s="252">
        <f>ROUND(I219*H219,2)</f>
        <v>0</v>
      </c>
      <c r="K219" s="248" t="s">
        <v>1</v>
      </c>
      <c r="L219" s="42"/>
      <c r="M219" s="253" t="s">
        <v>1</v>
      </c>
      <c r="N219" s="254" t="s">
        <v>45</v>
      </c>
      <c r="O219" s="89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8" t="s">
        <v>138</v>
      </c>
      <c r="AT219" s="228" t="s">
        <v>150</v>
      </c>
      <c r="AU219" s="228" t="s">
        <v>90</v>
      </c>
      <c r="AY219" s="15" t="s">
        <v>130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5" t="s">
        <v>88</v>
      </c>
      <c r="BK219" s="229">
        <f>ROUND(I219*H219,2)</f>
        <v>0</v>
      </c>
      <c r="BL219" s="15" t="s">
        <v>138</v>
      </c>
      <c r="BM219" s="228" t="s">
        <v>385</v>
      </c>
    </row>
    <row r="220" s="2" customFormat="1">
      <c r="A220" s="36"/>
      <c r="B220" s="37"/>
      <c r="C220" s="38"/>
      <c r="D220" s="230" t="s">
        <v>168</v>
      </c>
      <c r="E220" s="38"/>
      <c r="F220" s="255" t="s">
        <v>198</v>
      </c>
      <c r="G220" s="38"/>
      <c r="H220" s="38"/>
      <c r="I220" s="232"/>
      <c r="J220" s="38"/>
      <c r="K220" s="38"/>
      <c r="L220" s="42"/>
      <c r="M220" s="233"/>
      <c r="N220" s="234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168</v>
      </c>
      <c r="AU220" s="15" t="s">
        <v>90</v>
      </c>
    </row>
    <row r="221" s="13" customFormat="1">
      <c r="A221" s="13"/>
      <c r="B221" s="235"/>
      <c r="C221" s="236"/>
      <c r="D221" s="230" t="s">
        <v>141</v>
      </c>
      <c r="E221" s="237" t="s">
        <v>1</v>
      </c>
      <c r="F221" s="238" t="s">
        <v>367</v>
      </c>
      <c r="G221" s="236"/>
      <c r="H221" s="239">
        <v>50.700000000000003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141</v>
      </c>
      <c r="AU221" s="245" t="s">
        <v>90</v>
      </c>
      <c r="AV221" s="13" t="s">
        <v>90</v>
      </c>
      <c r="AW221" s="13" t="s">
        <v>36</v>
      </c>
      <c r="AX221" s="13" t="s">
        <v>80</v>
      </c>
      <c r="AY221" s="245" t="s">
        <v>130</v>
      </c>
    </row>
    <row r="222" s="13" customFormat="1">
      <c r="A222" s="13"/>
      <c r="B222" s="235"/>
      <c r="C222" s="236"/>
      <c r="D222" s="230" t="s">
        <v>141</v>
      </c>
      <c r="E222" s="237" t="s">
        <v>1</v>
      </c>
      <c r="F222" s="238" t="s">
        <v>368</v>
      </c>
      <c r="G222" s="236"/>
      <c r="H222" s="239">
        <v>121.17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141</v>
      </c>
      <c r="AU222" s="245" t="s">
        <v>90</v>
      </c>
      <c r="AV222" s="13" t="s">
        <v>90</v>
      </c>
      <c r="AW222" s="13" t="s">
        <v>36</v>
      </c>
      <c r="AX222" s="13" t="s">
        <v>80</v>
      </c>
      <c r="AY222" s="245" t="s">
        <v>130</v>
      </c>
    </row>
    <row r="223" s="13" customFormat="1">
      <c r="A223" s="13"/>
      <c r="B223" s="235"/>
      <c r="C223" s="236"/>
      <c r="D223" s="230" t="s">
        <v>141</v>
      </c>
      <c r="E223" s="237" t="s">
        <v>1</v>
      </c>
      <c r="F223" s="238" t="s">
        <v>369</v>
      </c>
      <c r="G223" s="236"/>
      <c r="H223" s="239">
        <v>145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141</v>
      </c>
      <c r="AU223" s="245" t="s">
        <v>90</v>
      </c>
      <c r="AV223" s="13" t="s">
        <v>90</v>
      </c>
      <c r="AW223" s="13" t="s">
        <v>36</v>
      </c>
      <c r="AX223" s="13" t="s">
        <v>80</v>
      </c>
      <c r="AY223" s="245" t="s">
        <v>130</v>
      </c>
    </row>
    <row r="224" s="12" customFormat="1" ht="22.8" customHeight="1">
      <c r="A224" s="12"/>
      <c r="B224" s="200"/>
      <c r="C224" s="201"/>
      <c r="D224" s="202" t="s">
        <v>79</v>
      </c>
      <c r="E224" s="214" t="s">
        <v>164</v>
      </c>
      <c r="F224" s="214" t="s">
        <v>386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SUM(P225:P236)</f>
        <v>0</v>
      </c>
      <c r="Q224" s="208"/>
      <c r="R224" s="209">
        <f>SUM(R225:R236)</f>
        <v>0.54665350000000001</v>
      </c>
      <c r="S224" s="208"/>
      <c r="T224" s="210">
        <f>SUM(T225:T236)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88</v>
      </c>
      <c r="AT224" s="212" t="s">
        <v>79</v>
      </c>
      <c r="AU224" s="212" t="s">
        <v>88</v>
      </c>
      <c r="AY224" s="211" t="s">
        <v>130</v>
      </c>
      <c r="BK224" s="213">
        <f>SUM(BK225:BK236)</f>
        <v>0</v>
      </c>
    </row>
    <row r="225" s="2" customFormat="1" ht="24.15" customHeight="1">
      <c r="A225" s="36"/>
      <c r="B225" s="37"/>
      <c r="C225" s="246" t="s">
        <v>7</v>
      </c>
      <c r="D225" s="246" t="s">
        <v>150</v>
      </c>
      <c r="E225" s="247" t="s">
        <v>387</v>
      </c>
      <c r="F225" s="248" t="s">
        <v>388</v>
      </c>
      <c r="G225" s="249" t="s">
        <v>153</v>
      </c>
      <c r="H225" s="250">
        <v>24.5</v>
      </c>
      <c r="I225" s="251"/>
      <c r="J225" s="252">
        <f>ROUND(I225*H225,2)</f>
        <v>0</v>
      </c>
      <c r="K225" s="248" t="s">
        <v>154</v>
      </c>
      <c r="L225" s="42"/>
      <c r="M225" s="253" t="s">
        <v>1</v>
      </c>
      <c r="N225" s="254" t="s">
        <v>45</v>
      </c>
      <c r="O225" s="89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8" t="s">
        <v>138</v>
      </c>
      <c r="AT225" s="228" t="s">
        <v>150</v>
      </c>
      <c r="AU225" s="228" t="s">
        <v>90</v>
      </c>
      <c r="AY225" s="15" t="s">
        <v>130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5" t="s">
        <v>88</v>
      </c>
      <c r="BK225" s="229">
        <f>ROUND(I225*H225,2)</f>
        <v>0</v>
      </c>
      <c r="BL225" s="15" t="s">
        <v>138</v>
      </c>
      <c r="BM225" s="228" t="s">
        <v>389</v>
      </c>
    </row>
    <row r="226" s="2" customFormat="1">
      <c r="A226" s="36"/>
      <c r="B226" s="37"/>
      <c r="C226" s="38"/>
      <c r="D226" s="230" t="s">
        <v>140</v>
      </c>
      <c r="E226" s="38"/>
      <c r="F226" s="231" t="s">
        <v>390</v>
      </c>
      <c r="G226" s="38"/>
      <c r="H226" s="38"/>
      <c r="I226" s="232"/>
      <c r="J226" s="38"/>
      <c r="K226" s="38"/>
      <c r="L226" s="42"/>
      <c r="M226" s="233"/>
      <c r="N226" s="234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140</v>
      </c>
      <c r="AU226" s="15" t="s">
        <v>90</v>
      </c>
    </row>
    <row r="227" s="13" customFormat="1">
      <c r="A227" s="13"/>
      <c r="B227" s="235"/>
      <c r="C227" s="236"/>
      <c r="D227" s="230" t="s">
        <v>141</v>
      </c>
      <c r="E227" s="237" t="s">
        <v>1</v>
      </c>
      <c r="F227" s="238" t="s">
        <v>391</v>
      </c>
      <c r="G227" s="236"/>
      <c r="H227" s="239">
        <v>24.5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141</v>
      </c>
      <c r="AU227" s="245" t="s">
        <v>90</v>
      </c>
      <c r="AV227" s="13" t="s">
        <v>90</v>
      </c>
      <c r="AW227" s="13" t="s">
        <v>36</v>
      </c>
      <c r="AX227" s="13" t="s">
        <v>88</v>
      </c>
      <c r="AY227" s="245" t="s">
        <v>130</v>
      </c>
    </row>
    <row r="228" s="2" customFormat="1" ht="21.75" customHeight="1">
      <c r="A228" s="36"/>
      <c r="B228" s="37"/>
      <c r="C228" s="246" t="s">
        <v>392</v>
      </c>
      <c r="D228" s="246" t="s">
        <v>150</v>
      </c>
      <c r="E228" s="247" t="s">
        <v>393</v>
      </c>
      <c r="F228" s="248" t="s">
        <v>394</v>
      </c>
      <c r="G228" s="249" t="s">
        <v>173</v>
      </c>
      <c r="H228" s="250">
        <v>47.814</v>
      </c>
      <c r="I228" s="251"/>
      <c r="J228" s="252">
        <f>ROUND(I228*H228,2)</f>
        <v>0</v>
      </c>
      <c r="K228" s="248" t="s">
        <v>154</v>
      </c>
      <c r="L228" s="42"/>
      <c r="M228" s="253" t="s">
        <v>1</v>
      </c>
      <c r="N228" s="254" t="s">
        <v>45</v>
      </c>
      <c r="O228" s="89"/>
      <c r="P228" s="226">
        <f>O228*H228</f>
        <v>0</v>
      </c>
      <c r="Q228" s="226">
        <v>0.0086499999999999997</v>
      </c>
      <c r="R228" s="226">
        <f>Q228*H228</f>
        <v>0.41359109999999999</v>
      </c>
      <c r="S228" s="226">
        <v>0</v>
      </c>
      <c r="T228" s="227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8" t="s">
        <v>138</v>
      </c>
      <c r="AT228" s="228" t="s">
        <v>150</v>
      </c>
      <c r="AU228" s="228" t="s">
        <v>90</v>
      </c>
      <c r="AY228" s="15" t="s">
        <v>130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5" t="s">
        <v>88</v>
      </c>
      <c r="BK228" s="229">
        <f>ROUND(I228*H228,2)</f>
        <v>0</v>
      </c>
      <c r="BL228" s="15" t="s">
        <v>138</v>
      </c>
      <c r="BM228" s="228" t="s">
        <v>395</v>
      </c>
    </row>
    <row r="229" s="2" customFormat="1">
      <c r="A229" s="36"/>
      <c r="B229" s="37"/>
      <c r="C229" s="38"/>
      <c r="D229" s="230" t="s">
        <v>140</v>
      </c>
      <c r="E229" s="38"/>
      <c r="F229" s="231" t="s">
        <v>396</v>
      </c>
      <c r="G229" s="38"/>
      <c r="H229" s="38"/>
      <c r="I229" s="232"/>
      <c r="J229" s="38"/>
      <c r="K229" s="38"/>
      <c r="L229" s="42"/>
      <c r="M229" s="233"/>
      <c r="N229" s="234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140</v>
      </c>
      <c r="AU229" s="15" t="s">
        <v>90</v>
      </c>
    </row>
    <row r="230" s="13" customFormat="1">
      <c r="A230" s="13"/>
      <c r="B230" s="235"/>
      <c r="C230" s="236"/>
      <c r="D230" s="230" t="s">
        <v>141</v>
      </c>
      <c r="E230" s="237" t="s">
        <v>1</v>
      </c>
      <c r="F230" s="238" t="s">
        <v>397</v>
      </c>
      <c r="G230" s="236"/>
      <c r="H230" s="239">
        <v>47.814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141</v>
      </c>
      <c r="AU230" s="245" t="s">
        <v>90</v>
      </c>
      <c r="AV230" s="13" t="s">
        <v>90</v>
      </c>
      <c r="AW230" s="13" t="s">
        <v>36</v>
      </c>
      <c r="AX230" s="13" t="s">
        <v>88</v>
      </c>
      <c r="AY230" s="245" t="s">
        <v>130</v>
      </c>
    </row>
    <row r="231" s="2" customFormat="1" ht="21.75" customHeight="1">
      <c r="A231" s="36"/>
      <c r="B231" s="37"/>
      <c r="C231" s="246" t="s">
        <v>398</v>
      </c>
      <c r="D231" s="246" t="s">
        <v>150</v>
      </c>
      <c r="E231" s="247" t="s">
        <v>399</v>
      </c>
      <c r="F231" s="248" t="s">
        <v>400</v>
      </c>
      <c r="G231" s="249" t="s">
        <v>173</v>
      </c>
      <c r="H231" s="250">
        <v>47.814</v>
      </c>
      <c r="I231" s="251"/>
      <c r="J231" s="252">
        <f>ROUND(I231*H231,2)</f>
        <v>0</v>
      </c>
      <c r="K231" s="248" t="s">
        <v>154</v>
      </c>
      <c r="L231" s="42"/>
      <c r="M231" s="253" t="s">
        <v>1</v>
      </c>
      <c r="N231" s="254" t="s">
        <v>45</v>
      </c>
      <c r="O231" s="89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8" t="s">
        <v>138</v>
      </c>
      <c r="AT231" s="228" t="s">
        <v>150</v>
      </c>
      <c r="AU231" s="228" t="s">
        <v>90</v>
      </c>
      <c r="AY231" s="15" t="s">
        <v>130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5" t="s">
        <v>88</v>
      </c>
      <c r="BK231" s="229">
        <f>ROUND(I231*H231,2)</f>
        <v>0</v>
      </c>
      <c r="BL231" s="15" t="s">
        <v>138</v>
      </c>
      <c r="BM231" s="228" t="s">
        <v>401</v>
      </c>
    </row>
    <row r="232" s="2" customFormat="1">
      <c r="A232" s="36"/>
      <c r="B232" s="37"/>
      <c r="C232" s="38"/>
      <c r="D232" s="230" t="s">
        <v>140</v>
      </c>
      <c r="E232" s="38"/>
      <c r="F232" s="231" t="s">
        <v>402</v>
      </c>
      <c r="G232" s="38"/>
      <c r="H232" s="38"/>
      <c r="I232" s="232"/>
      <c r="J232" s="38"/>
      <c r="K232" s="38"/>
      <c r="L232" s="42"/>
      <c r="M232" s="233"/>
      <c r="N232" s="234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140</v>
      </c>
      <c r="AU232" s="15" t="s">
        <v>90</v>
      </c>
    </row>
    <row r="233" s="13" customFormat="1">
      <c r="A233" s="13"/>
      <c r="B233" s="235"/>
      <c r="C233" s="236"/>
      <c r="D233" s="230" t="s">
        <v>141</v>
      </c>
      <c r="E233" s="237" t="s">
        <v>1</v>
      </c>
      <c r="F233" s="238" t="s">
        <v>397</v>
      </c>
      <c r="G233" s="236"/>
      <c r="H233" s="239">
        <v>47.814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141</v>
      </c>
      <c r="AU233" s="245" t="s">
        <v>90</v>
      </c>
      <c r="AV233" s="13" t="s">
        <v>90</v>
      </c>
      <c r="AW233" s="13" t="s">
        <v>36</v>
      </c>
      <c r="AX233" s="13" t="s">
        <v>88</v>
      </c>
      <c r="AY233" s="245" t="s">
        <v>130</v>
      </c>
    </row>
    <row r="234" s="2" customFormat="1" ht="24.15" customHeight="1">
      <c r="A234" s="36"/>
      <c r="B234" s="37"/>
      <c r="C234" s="246" t="s">
        <v>403</v>
      </c>
      <c r="D234" s="246" t="s">
        <v>150</v>
      </c>
      <c r="E234" s="247" t="s">
        <v>404</v>
      </c>
      <c r="F234" s="248" t="s">
        <v>405</v>
      </c>
      <c r="G234" s="249" t="s">
        <v>147</v>
      </c>
      <c r="H234" s="250">
        <v>0.128</v>
      </c>
      <c r="I234" s="251"/>
      <c r="J234" s="252">
        <f>ROUND(I234*H234,2)</f>
        <v>0</v>
      </c>
      <c r="K234" s="248" t="s">
        <v>154</v>
      </c>
      <c r="L234" s="42"/>
      <c r="M234" s="253" t="s">
        <v>1</v>
      </c>
      <c r="N234" s="254" t="s">
        <v>45</v>
      </c>
      <c r="O234" s="89"/>
      <c r="P234" s="226">
        <f>O234*H234</f>
        <v>0</v>
      </c>
      <c r="Q234" s="226">
        <v>1.03955</v>
      </c>
      <c r="R234" s="226">
        <f>Q234*H234</f>
        <v>0.1330624</v>
      </c>
      <c r="S234" s="226">
        <v>0</v>
      </c>
      <c r="T234" s="227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8" t="s">
        <v>138</v>
      </c>
      <c r="AT234" s="228" t="s">
        <v>150</v>
      </c>
      <c r="AU234" s="228" t="s">
        <v>90</v>
      </c>
      <c r="AY234" s="15" t="s">
        <v>130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5" t="s">
        <v>88</v>
      </c>
      <c r="BK234" s="229">
        <f>ROUND(I234*H234,2)</f>
        <v>0</v>
      </c>
      <c r="BL234" s="15" t="s">
        <v>138</v>
      </c>
      <c r="BM234" s="228" t="s">
        <v>406</v>
      </c>
    </row>
    <row r="235" s="2" customFormat="1">
      <c r="A235" s="36"/>
      <c r="B235" s="37"/>
      <c r="C235" s="38"/>
      <c r="D235" s="230" t="s">
        <v>140</v>
      </c>
      <c r="E235" s="38"/>
      <c r="F235" s="231" t="s">
        <v>407</v>
      </c>
      <c r="G235" s="38"/>
      <c r="H235" s="38"/>
      <c r="I235" s="232"/>
      <c r="J235" s="38"/>
      <c r="K235" s="38"/>
      <c r="L235" s="42"/>
      <c r="M235" s="233"/>
      <c r="N235" s="234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140</v>
      </c>
      <c r="AU235" s="15" t="s">
        <v>90</v>
      </c>
    </row>
    <row r="236" s="13" customFormat="1">
      <c r="A236" s="13"/>
      <c r="B236" s="235"/>
      <c r="C236" s="236"/>
      <c r="D236" s="230" t="s">
        <v>141</v>
      </c>
      <c r="E236" s="237" t="s">
        <v>1</v>
      </c>
      <c r="F236" s="238" t="s">
        <v>408</v>
      </c>
      <c r="G236" s="236"/>
      <c r="H236" s="239">
        <v>0.128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141</v>
      </c>
      <c r="AU236" s="245" t="s">
        <v>90</v>
      </c>
      <c r="AV236" s="13" t="s">
        <v>90</v>
      </c>
      <c r="AW236" s="13" t="s">
        <v>36</v>
      </c>
      <c r="AX236" s="13" t="s">
        <v>88</v>
      </c>
      <c r="AY236" s="245" t="s">
        <v>130</v>
      </c>
    </row>
    <row r="237" s="12" customFormat="1" ht="22.8" customHeight="1">
      <c r="A237" s="12"/>
      <c r="B237" s="200"/>
      <c r="C237" s="201"/>
      <c r="D237" s="202" t="s">
        <v>79</v>
      </c>
      <c r="E237" s="214" t="s">
        <v>138</v>
      </c>
      <c r="F237" s="214" t="s">
        <v>409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SUM(P238:P251)</f>
        <v>0</v>
      </c>
      <c r="Q237" s="208"/>
      <c r="R237" s="209">
        <f>SUM(R238:R251)</f>
        <v>496.28350799999998</v>
      </c>
      <c r="S237" s="208"/>
      <c r="T237" s="210">
        <f>SUM(T238:T251)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88</v>
      </c>
      <c r="AT237" s="212" t="s">
        <v>79</v>
      </c>
      <c r="AU237" s="212" t="s">
        <v>88</v>
      </c>
      <c r="AY237" s="211" t="s">
        <v>130</v>
      </c>
      <c r="BK237" s="213">
        <f>SUM(BK238:BK251)</f>
        <v>0</v>
      </c>
    </row>
    <row r="238" s="2" customFormat="1" ht="16.5" customHeight="1">
      <c r="A238" s="36"/>
      <c r="B238" s="37"/>
      <c r="C238" s="246" t="s">
        <v>410</v>
      </c>
      <c r="D238" s="246" t="s">
        <v>150</v>
      </c>
      <c r="E238" s="247" t="s">
        <v>411</v>
      </c>
      <c r="F238" s="248" t="s">
        <v>412</v>
      </c>
      <c r="G238" s="249" t="s">
        <v>153</v>
      </c>
      <c r="H238" s="250">
        <v>1.75</v>
      </c>
      <c r="I238" s="251"/>
      <c r="J238" s="252">
        <f>ROUND(I238*H238,2)</f>
        <v>0</v>
      </c>
      <c r="K238" s="248" t="s">
        <v>154</v>
      </c>
      <c r="L238" s="42"/>
      <c r="M238" s="253" t="s">
        <v>1</v>
      </c>
      <c r="N238" s="254" t="s">
        <v>45</v>
      </c>
      <c r="O238" s="89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8" t="s">
        <v>138</v>
      </c>
      <c r="AT238" s="228" t="s">
        <v>150</v>
      </c>
      <c r="AU238" s="228" t="s">
        <v>90</v>
      </c>
      <c r="AY238" s="15" t="s">
        <v>130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5" t="s">
        <v>88</v>
      </c>
      <c r="BK238" s="229">
        <f>ROUND(I238*H238,2)</f>
        <v>0</v>
      </c>
      <c r="BL238" s="15" t="s">
        <v>138</v>
      </c>
      <c r="BM238" s="228" t="s">
        <v>413</v>
      </c>
    </row>
    <row r="239" s="2" customFormat="1">
      <c r="A239" s="36"/>
      <c r="B239" s="37"/>
      <c r="C239" s="38"/>
      <c r="D239" s="230" t="s">
        <v>140</v>
      </c>
      <c r="E239" s="38"/>
      <c r="F239" s="231" t="s">
        <v>414</v>
      </c>
      <c r="G239" s="38"/>
      <c r="H239" s="38"/>
      <c r="I239" s="232"/>
      <c r="J239" s="38"/>
      <c r="K239" s="38"/>
      <c r="L239" s="42"/>
      <c r="M239" s="233"/>
      <c r="N239" s="234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140</v>
      </c>
      <c r="AU239" s="15" t="s">
        <v>90</v>
      </c>
    </row>
    <row r="240" s="13" customFormat="1">
      <c r="A240" s="13"/>
      <c r="B240" s="235"/>
      <c r="C240" s="236"/>
      <c r="D240" s="230" t="s">
        <v>141</v>
      </c>
      <c r="E240" s="237" t="s">
        <v>1</v>
      </c>
      <c r="F240" s="238" t="s">
        <v>415</v>
      </c>
      <c r="G240" s="236"/>
      <c r="H240" s="239">
        <v>1.75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141</v>
      </c>
      <c r="AU240" s="245" t="s">
        <v>90</v>
      </c>
      <c r="AV240" s="13" t="s">
        <v>90</v>
      </c>
      <c r="AW240" s="13" t="s">
        <v>36</v>
      </c>
      <c r="AX240" s="13" t="s">
        <v>88</v>
      </c>
      <c r="AY240" s="245" t="s">
        <v>130</v>
      </c>
    </row>
    <row r="241" s="2" customFormat="1" ht="33" customHeight="1">
      <c r="A241" s="36"/>
      <c r="B241" s="37"/>
      <c r="C241" s="246" t="s">
        <v>416</v>
      </c>
      <c r="D241" s="246" t="s">
        <v>150</v>
      </c>
      <c r="E241" s="247" t="s">
        <v>417</v>
      </c>
      <c r="F241" s="248" t="s">
        <v>418</v>
      </c>
      <c r="G241" s="249" t="s">
        <v>153</v>
      </c>
      <c r="H241" s="250">
        <v>1.3</v>
      </c>
      <c r="I241" s="251"/>
      <c r="J241" s="252">
        <f>ROUND(I241*H241,2)</f>
        <v>0</v>
      </c>
      <c r="K241" s="248" t="s">
        <v>154</v>
      </c>
      <c r="L241" s="42"/>
      <c r="M241" s="253" t="s">
        <v>1</v>
      </c>
      <c r="N241" s="254" t="s">
        <v>45</v>
      </c>
      <c r="O241" s="89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8" t="s">
        <v>138</v>
      </c>
      <c r="AT241" s="228" t="s">
        <v>150</v>
      </c>
      <c r="AU241" s="228" t="s">
        <v>90</v>
      </c>
      <c r="AY241" s="15" t="s">
        <v>130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5" t="s">
        <v>88</v>
      </c>
      <c r="BK241" s="229">
        <f>ROUND(I241*H241,2)</f>
        <v>0</v>
      </c>
      <c r="BL241" s="15" t="s">
        <v>138</v>
      </c>
      <c r="BM241" s="228" t="s">
        <v>419</v>
      </c>
    </row>
    <row r="242" s="2" customFormat="1">
      <c r="A242" s="36"/>
      <c r="B242" s="37"/>
      <c r="C242" s="38"/>
      <c r="D242" s="230" t="s">
        <v>140</v>
      </c>
      <c r="E242" s="38"/>
      <c r="F242" s="231" t="s">
        <v>420</v>
      </c>
      <c r="G242" s="38"/>
      <c r="H242" s="38"/>
      <c r="I242" s="232"/>
      <c r="J242" s="38"/>
      <c r="K242" s="38"/>
      <c r="L242" s="42"/>
      <c r="M242" s="233"/>
      <c r="N242" s="234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140</v>
      </c>
      <c r="AU242" s="15" t="s">
        <v>90</v>
      </c>
    </row>
    <row r="243" s="13" customFormat="1">
      <c r="A243" s="13"/>
      <c r="B243" s="235"/>
      <c r="C243" s="236"/>
      <c r="D243" s="230" t="s">
        <v>141</v>
      </c>
      <c r="E243" s="237" t="s">
        <v>1</v>
      </c>
      <c r="F243" s="238" t="s">
        <v>421</v>
      </c>
      <c r="G243" s="236"/>
      <c r="H243" s="239">
        <v>1.3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141</v>
      </c>
      <c r="AU243" s="245" t="s">
        <v>90</v>
      </c>
      <c r="AV243" s="13" t="s">
        <v>90</v>
      </c>
      <c r="AW243" s="13" t="s">
        <v>36</v>
      </c>
      <c r="AX243" s="13" t="s">
        <v>88</v>
      </c>
      <c r="AY243" s="245" t="s">
        <v>130</v>
      </c>
    </row>
    <row r="244" s="2" customFormat="1" ht="24.15" customHeight="1">
      <c r="A244" s="36"/>
      <c r="B244" s="37"/>
      <c r="C244" s="246" t="s">
        <v>422</v>
      </c>
      <c r="D244" s="246" t="s">
        <v>150</v>
      </c>
      <c r="E244" s="247" t="s">
        <v>423</v>
      </c>
      <c r="F244" s="248" t="s">
        <v>424</v>
      </c>
      <c r="G244" s="249" t="s">
        <v>153</v>
      </c>
      <c r="H244" s="250">
        <v>205.56</v>
      </c>
      <c r="I244" s="251"/>
      <c r="J244" s="252">
        <f>ROUND(I244*H244,2)</f>
        <v>0</v>
      </c>
      <c r="K244" s="248" t="s">
        <v>154</v>
      </c>
      <c r="L244" s="42"/>
      <c r="M244" s="253" t="s">
        <v>1</v>
      </c>
      <c r="N244" s="254" t="s">
        <v>45</v>
      </c>
      <c r="O244" s="89"/>
      <c r="P244" s="226">
        <f>O244*H244</f>
        <v>0</v>
      </c>
      <c r="Q244" s="226">
        <v>2.4142999999999999</v>
      </c>
      <c r="R244" s="226">
        <f>Q244*H244</f>
        <v>496.28350799999998</v>
      </c>
      <c r="S244" s="226">
        <v>0</v>
      </c>
      <c r="T244" s="227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8" t="s">
        <v>138</v>
      </c>
      <c r="AT244" s="228" t="s">
        <v>150</v>
      </c>
      <c r="AU244" s="228" t="s">
        <v>90</v>
      </c>
      <c r="AY244" s="15" t="s">
        <v>130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5" t="s">
        <v>88</v>
      </c>
      <c r="BK244" s="229">
        <f>ROUND(I244*H244,2)</f>
        <v>0</v>
      </c>
      <c r="BL244" s="15" t="s">
        <v>138</v>
      </c>
      <c r="BM244" s="228" t="s">
        <v>425</v>
      </c>
    </row>
    <row r="245" s="2" customFormat="1">
      <c r="A245" s="36"/>
      <c r="B245" s="37"/>
      <c r="C245" s="38"/>
      <c r="D245" s="230" t="s">
        <v>140</v>
      </c>
      <c r="E245" s="38"/>
      <c r="F245" s="231" t="s">
        <v>426</v>
      </c>
      <c r="G245" s="38"/>
      <c r="H245" s="38"/>
      <c r="I245" s="232"/>
      <c r="J245" s="38"/>
      <c r="K245" s="38"/>
      <c r="L245" s="42"/>
      <c r="M245" s="233"/>
      <c r="N245" s="234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140</v>
      </c>
      <c r="AU245" s="15" t="s">
        <v>90</v>
      </c>
    </row>
    <row r="246" s="13" customFormat="1">
      <c r="A246" s="13"/>
      <c r="B246" s="235"/>
      <c r="C246" s="236"/>
      <c r="D246" s="230" t="s">
        <v>141</v>
      </c>
      <c r="E246" s="237" t="s">
        <v>1</v>
      </c>
      <c r="F246" s="238" t="s">
        <v>427</v>
      </c>
      <c r="G246" s="236"/>
      <c r="H246" s="239">
        <v>203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141</v>
      </c>
      <c r="AU246" s="245" t="s">
        <v>90</v>
      </c>
      <c r="AV246" s="13" t="s">
        <v>90</v>
      </c>
      <c r="AW246" s="13" t="s">
        <v>36</v>
      </c>
      <c r="AX246" s="13" t="s">
        <v>80</v>
      </c>
      <c r="AY246" s="245" t="s">
        <v>130</v>
      </c>
    </row>
    <row r="247" s="13" customFormat="1">
      <c r="A247" s="13"/>
      <c r="B247" s="235"/>
      <c r="C247" s="236"/>
      <c r="D247" s="230" t="s">
        <v>141</v>
      </c>
      <c r="E247" s="237" t="s">
        <v>1</v>
      </c>
      <c r="F247" s="238" t="s">
        <v>428</v>
      </c>
      <c r="G247" s="236"/>
      <c r="H247" s="239">
        <v>2.5600000000000001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141</v>
      </c>
      <c r="AU247" s="245" t="s">
        <v>90</v>
      </c>
      <c r="AV247" s="13" t="s">
        <v>90</v>
      </c>
      <c r="AW247" s="13" t="s">
        <v>36</v>
      </c>
      <c r="AX247" s="13" t="s">
        <v>80</v>
      </c>
      <c r="AY247" s="245" t="s">
        <v>130</v>
      </c>
    </row>
    <row r="248" s="2" customFormat="1" ht="16.5" customHeight="1">
      <c r="A248" s="36"/>
      <c r="B248" s="37"/>
      <c r="C248" s="246" t="s">
        <v>429</v>
      </c>
      <c r="D248" s="246" t="s">
        <v>150</v>
      </c>
      <c r="E248" s="247" t="s">
        <v>430</v>
      </c>
      <c r="F248" s="248" t="s">
        <v>431</v>
      </c>
      <c r="G248" s="249" t="s">
        <v>173</v>
      </c>
      <c r="H248" s="250">
        <v>296.39999999999998</v>
      </c>
      <c r="I248" s="251"/>
      <c r="J248" s="252">
        <f>ROUND(I248*H248,2)</f>
        <v>0</v>
      </c>
      <c r="K248" s="248" t="s">
        <v>154</v>
      </c>
      <c r="L248" s="42"/>
      <c r="M248" s="253" t="s">
        <v>1</v>
      </c>
      <c r="N248" s="254" t="s">
        <v>45</v>
      </c>
      <c r="O248" s="89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8" t="s">
        <v>138</v>
      </c>
      <c r="AT248" s="228" t="s">
        <v>150</v>
      </c>
      <c r="AU248" s="228" t="s">
        <v>90</v>
      </c>
      <c r="AY248" s="15" t="s">
        <v>130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5" t="s">
        <v>88</v>
      </c>
      <c r="BK248" s="229">
        <f>ROUND(I248*H248,2)</f>
        <v>0</v>
      </c>
      <c r="BL248" s="15" t="s">
        <v>138</v>
      </c>
      <c r="BM248" s="228" t="s">
        <v>432</v>
      </c>
    </row>
    <row r="249" s="2" customFormat="1">
      <c r="A249" s="36"/>
      <c r="B249" s="37"/>
      <c r="C249" s="38"/>
      <c r="D249" s="230" t="s">
        <v>140</v>
      </c>
      <c r="E249" s="38"/>
      <c r="F249" s="231" t="s">
        <v>433</v>
      </c>
      <c r="G249" s="38"/>
      <c r="H249" s="38"/>
      <c r="I249" s="232"/>
      <c r="J249" s="38"/>
      <c r="K249" s="38"/>
      <c r="L249" s="42"/>
      <c r="M249" s="233"/>
      <c r="N249" s="234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140</v>
      </c>
      <c r="AU249" s="15" t="s">
        <v>90</v>
      </c>
    </row>
    <row r="250" s="13" customFormat="1">
      <c r="A250" s="13"/>
      <c r="B250" s="235"/>
      <c r="C250" s="236"/>
      <c r="D250" s="230" t="s">
        <v>141</v>
      </c>
      <c r="E250" s="237" t="s">
        <v>1</v>
      </c>
      <c r="F250" s="238" t="s">
        <v>434</v>
      </c>
      <c r="G250" s="236"/>
      <c r="H250" s="239">
        <v>290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141</v>
      </c>
      <c r="AU250" s="245" t="s">
        <v>90</v>
      </c>
      <c r="AV250" s="13" t="s">
        <v>90</v>
      </c>
      <c r="AW250" s="13" t="s">
        <v>36</v>
      </c>
      <c r="AX250" s="13" t="s">
        <v>80</v>
      </c>
      <c r="AY250" s="245" t="s">
        <v>130</v>
      </c>
    </row>
    <row r="251" s="13" customFormat="1">
      <c r="A251" s="13"/>
      <c r="B251" s="235"/>
      <c r="C251" s="236"/>
      <c r="D251" s="230" t="s">
        <v>141</v>
      </c>
      <c r="E251" s="237" t="s">
        <v>1</v>
      </c>
      <c r="F251" s="238" t="s">
        <v>435</v>
      </c>
      <c r="G251" s="236"/>
      <c r="H251" s="239">
        <v>6.4000000000000004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141</v>
      </c>
      <c r="AU251" s="245" t="s">
        <v>90</v>
      </c>
      <c r="AV251" s="13" t="s">
        <v>90</v>
      </c>
      <c r="AW251" s="13" t="s">
        <v>36</v>
      </c>
      <c r="AX251" s="13" t="s">
        <v>80</v>
      </c>
      <c r="AY251" s="245" t="s">
        <v>130</v>
      </c>
    </row>
    <row r="252" s="12" customFormat="1" ht="22.8" customHeight="1">
      <c r="A252" s="12"/>
      <c r="B252" s="200"/>
      <c r="C252" s="201"/>
      <c r="D252" s="202" t="s">
        <v>79</v>
      </c>
      <c r="E252" s="214" t="s">
        <v>137</v>
      </c>
      <c r="F252" s="214" t="s">
        <v>436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SUM(P253:P261)</f>
        <v>0</v>
      </c>
      <c r="Q252" s="208"/>
      <c r="R252" s="209">
        <f>SUM(R253:R261)</f>
        <v>9.3084949999999989</v>
      </c>
      <c r="S252" s="208"/>
      <c r="T252" s="210">
        <f>SUM(T253:T261)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88</v>
      </c>
      <c r="AT252" s="212" t="s">
        <v>79</v>
      </c>
      <c r="AU252" s="212" t="s">
        <v>88</v>
      </c>
      <c r="AY252" s="211" t="s">
        <v>130</v>
      </c>
      <c r="BK252" s="213">
        <f>SUM(BK253:BK261)</f>
        <v>0</v>
      </c>
    </row>
    <row r="253" s="2" customFormat="1" ht="33" customHeight="1">
      <c r="A253" s="36"/>
      <c r="B253" s="37"/>
      <c r="C253" s="246" t="s">
        <v>437</v>
      </c>
      <c r="D253" s="246" t="s">
        <v>150</v>
      </c>
      <c r="E253" s="247" t="s">
        <v>438</v>
      </c>
      <c r="F253" s="248" t="s">
        <v>439</v>
      </c>
      <c r="G253" s="249" t="s">
        <v>440</v>
      </c>
      <c r="H253" s="250">
        <v>17.5</v>
      </c>
      <c r="I253" s="251"/>
      <c r="J253" s="252">
        <f>ROUND(I253*H253,2)</f>
        <v>0</v>
      </c>
      <c r="K253" s="248" t="s">
        <v>154</v>
      </c>
      <c r="L253" s="42"/>
      <c r="M253" s="253" t="s">
        <v>1</v>
      </c>
      <c r="N253" s="254" t="s">
        <v>45</v>
      </c>
      <c r="O253" s="89"/>
      <c r="P253" s="226">
        <f>O253*H253</f>
        <v>0</v>
      </c>
      <c r="Q253" s="226">
        <v>0.00025000000000000001</v>
      </c>
      <c r="R253" s="226">
        <f>Q253*H253</f>
        <v>0.0043750000000000004</v>
      </c>
      <c r="S253" s="226">
        <v>0</v>
      </c>
      <c r="T253" s="227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8" t="s">
        <v>138</v>
      </c>
      <c r="AT253" s="228" t="s">
        <v>150</v>
      </c>
      <c r="AU253" s="228" t="s">
        <v>90</v>
      </c>
      <c r="AY253" s="15" t="s">
        <v>130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5" t="s">
        <v>88</v>
      </c>
      <c r="BK253" s="229">
        <f>ROUND(I253*H253,2)</f>
        <v>0</v>
      </c>
      <c r="BL253" s="15" t="s">
        <v>138</v>
      </c>
      <c r="BM253" s="228" t="s">
        <v>441</v>
      </c>
    </row>
    <row r="254" s="2" customFormat="1">
      <c r="A254" s="36"/>
      <c r="B254" s="37"/>
      <c r="C254" s="38"/>
      <c r="D254" s="230" t="s">
        <v>140</v>
      </c>
      <c r="E254" s="38"/>
      <c r="F254" s="231" t="s">
        <v>442</v>
      </c>
      <c r="G254" s="38"/>
      <c r="H254" s="38"/>
      <c r="I254" s="232"/>
      <c r="J254" s="38"/>
      <c r="K254" s="38"/>
      <c r="L254" s="42"/>
      <c r="M254" s="233"/>
      <c r="N254" s="234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140</v>
      </c>
      <c r="AU254" s="15" t="s">
        <v>90</v>
      </c>
    </row>
    <row r="255" s="13" customFormat="1">
      <c r="A255" s="13"/>
      <c r="B255" s="235"/>
      <c r="C255" s="236"/>
      <c r="D255" s="230" t="s">
        <v>141</v>
      </c>
      <c r="E255" s="237" t="s">
        <v>1</v>
      </c>
      <c r="F255" s="238" t="s">
        <v>443</v>
      </c>
      <c r="G255" s="236"/>
      <c r="H255" s="239">
        <v>17.5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141</v>
      </c>
      <c r="AU255" s="245" t="s">
        <v>90</v>
      </c>
      <c r="AV255" s="13" t="s">
        <v>90</v>
      </c>
      <c r="AW255" s="13" t="s">
        <v>36</v>
      </c>
      <c r="AX255" s="13" t="s">
        <v>88</v>
      </c>
      <c r="AY255" s="245" t="s">
        <v>130</v>
      </c>
    </row>
    <row r="256" s="2" customFormat="1" ht="16.5" customHeight="1">
      <c r="A256" s="36"/>
      <c r="B256" s="37"/>
      <c r="C256" s="216" t="s">
        <v>444</v>
      </c>
      <c r="D256" s="216" t="s">
        <v>132</v>
      </c>
      <c r="E256" s="217" t="s">
        <v>445</v>
      </c>
      <c r="F256" s="218" t="s">
        <v>446</v>
      </c>
      <c r="G256" s="219" t="s">
        <v>440</v>
      </c>
      <c r="H256" s="220">
        <v>17.675000000000001</v>
      </c>
      <c r="I256" s="221"/>
      <c r="J256" s="222">
        <f>ROUND(I256*H256,2)</f>
        <v>0</v>
      </c>
      <c r="K256" s="218" t="s">
        <v>154</v>
      </c>
      <c r="L256" s="223"/>
      <c r="M256" s="224" t="s">
        <v>1</v>
      </c>
      <c r="N256" s="225" t="s">
        <v>45</v>
      </c>
      <c r="O256" s="89"/>
      <c r="P256" s="226">
        <f>O256*H256</f>
        <v>0</v>
      </c>
      <c r="Q256" s="226">
        <v>0.52639999999999998</v>
      </c>
      <c r="R256" s="226">
        <f>Q256*H256</f>
        <v>9.3041199999999993</v>
      </c>
      <c r="S256" s="226">
        <v>0</v>
      </c>
      <c r="T256" s="227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8" t="s">
        <v>137</v>
      </c>
      <c r="AT256" s="228" t="s">
        <v>132</v>
      </c>
      <c r="AU256" s="228" t="s">
        <v>90</v>
      </c>
      <c r="AY256" s="15" t="s">
        <v>130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5" t="s">
        <v>88</v>
      </c>
      <c r="BK256" s="229">
        <f>ROUND(I256*H256,2)</f>
        <v>0</v>
      </c>
      <c r="BL256" s="15" t="s">
        <v>138</v>
      </c>
      <c r="BM256" s="228" t="s">
        <v>447</v>
      </c>
    </row>
    <row r="257" s="2" customFormat="1">
      <c r="A257" s="36"/>
      <c r="B257" s="37"/>
      <c r="C257" s="38"/>
      <c r="D257" s="230" t="s">
        <v>140</v>
      </c>
      <c r="E257" s="38"/>
      <c r="F257" s="231" t="s">
        <v>446</v>
      </c>
      <c r="G257" s="38"/>
      <c r="H257" s="38"/>
      <c r="I257" s="232"/>
      <c r="J257" s="38"/>
      <c r="K257" s="38"/>
      <c r="L257" s="42"/>
      <c r="M257" s="233"/>
      <c r="N257" s="234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140</v>
      </c>
      <c r="AU257" s="15" t="s">
        <v>90</v>
      </c>
    </row>
    <row r="258" s="13" customFormat="1">
      <c r="A258" s="13"/>
      <c r="B258" s="235"/>
      <c r="C258" s="236"/>
      <c r="D258" s="230" t="s">
        <v>141</v>
      </c>
      <c r="E258" s="236"/>
      <c r="F258" s="238" t="s">
        <v>448</v>
      </c>
      <c r="G258" s="236"/>
      <c r="H258" s="239">
        <v>17.675000000000001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141</v>
      </c>
      <c r="AU258" s="245" t="s">
        <v>90</v>
      </c>
      <c r="AV258" s="13" t="s">
        <v>90</v>
      </c>
      <c r="AW258" s="13" t="s">
        <v>4</v>
      </c>
      <c r="AX258" s="13" t="s">
        <v>88</v>
      </c>
      <c r="AY258" s="245" t="s">
        <v>130</v>
      </c>
    </row>
    <row r="259" s="2" customFormat="1" ht="24.15" customHeight="1">
      <c r="A259" s="36"/>
      <c r="B259" s="37"/>
      <c r="C259" s="246" t="s">
        <v>449</v>
      </c>
      <c r="D259" s="246" t="s">
        <v>150</v>
      </c>
      <c r="E259" s="247" t="s">
        <v>450</v>
      </c>
      <c r="F259" s="248" t="s">
        <v>451</v>
      </c>
      <c r="G259" s="249" t="s">
        <v>153</v>
      </c>
      <c r="H259" s="250">
        <v>5</v>
      </c>
      <c r="I259" s="251"/>
      <c r="J259" s="252">
        <f>ROUND(I259*H259,2)</f>
        <v>0</v>
      </c>
      <c r="K259" s="248" t="s">
        <v>154</v>
      </c>
      <c r="L259" s="42"/>
      <c r="M259" s="253" t="s">
        <v>1</v>
      </c>
      <c r="N259" s="254" t="s">
        <v>45</v>
      </c>
      <c r="O259" s="89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8" t="s">
        <v>138</v>
      </c>
      <c r="AT259" s="228" t="s">
        <v>150</v>
      </c>
      <c r="AU259" s="228" t="s">
        <v>90</v>
      </c>
      <c r="AY259" s="15" t="s">
        <v>130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5" t="s">
        <v>88</v>
      </c>
      <c r="BK259" s="229">
        <f>ROUND(I259*H259,2)</f>
        <v>0</v>
      </c>
      <c r="BL259" s="15" t="s">
        <v>138</v>
      </c>
      <c r="BM259" s="228" t="s">
        <v>452</v>
      </c>
    </row>
    <row r="260" s="2" customFormat="1">
      <c r="A260" s="36"/>
      <c r="B260" s="37"/>
      <c r="C260" s="38"/>
      <c r="D260" s="230" t="s">
        <v>140</v>
      </c>
      <c r="E260" s="38"/>
      <c r="F260" s="231" t="s">
        <v>453</v>
      </c>
      <c r="G260" s="38"/>
      <c r="H260" s="38"/>
      <c r="I260" s="232"/>
      <c r="J260" s="38"/>
      <c r="K260" s="38"/>
      <c r="L260" s="42"/>
      <c r="M260" s="233"/>
      <c r="N260" s="234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140</v>
      </c>
      <c r="AU260" s="15" t="s">
        <v>90</v>
      </c>
    </row>
    <row r="261" s="13" customFormat="1">
      <c r="A261" s="13"/>
      <c r="B261" s="235"/>
      <c r="C261" s="236"/>
      <c r="D261" s="230" t="s">
        <v>141</v>
      </c>
      <c r="E261" s="237" t="s">
        <v>1</v>
      </c>
      <c r="F261" s="238" t="s">
        <v>454</v>
      </c>
      <c r="G261" s="236"/>
      <c r="H261" s="239">
        <v>5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141</v>
      </c>
      <c r="AU261" s="245" t="s">
        <v>90</v>
      </c>
      <c r="AV261" s="13" t="s">
        <v>90</v>
      </c>
      <c r="AW261" s="13" t="s">
        <v>36</v>
      </c>
      <c r="AX261" s="13" t="s">
        <v>88</v>
      </c>
      <c r="AY261" s="245" t="s">
        <v>130</v>
      </c>
    </row>
    <row r="262" s="12" customFormat="1" ht="22.8" customHeight="1">
      <c r="A262" s="12"/>
      <c r="B262" s="200"/>
      <c r="C262" s="201"/>
      <c r="D262" s="202" t="s">
        <v>79</v>
      </c>
      <c r="E262" s="214" t="s">
        <v>199</v>
      </c>
      <c r="F262" s="214" t="s">
        <v>200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SUM(P263:P265)</f>
        <v>0</v>
      </c>
      <c r="Q262" s="208"/>
      <c r="R262" s="209">
        <f>SUM(R263:R265)</f>
        <v>0</v>
      </c>
      <c r="S262" s="208"/>
      <c r="T262" s="210">
        <f>SUM(T263:T265)</f>
        <v>10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88</v>
      </c>
      <c r="AT262" s="212" t="s">
        <v>79</v>
      </c>
      <c r="AU262" s="212" t="s">
        <v>88</v>
      </c>
      <c r="AY262" s="211" t="s">
        <v>130</v>
      </c>
      <c r="BK262" s="213">
        <f>SUM(BK263:BK265)</f>
        <v>0</v>
      </c>
    </row>
    <row r="263" s="2" customFormat="1" ht="16.5" customHeight="1">
      <c r="A263" s="36"/>
      <c r="B263" s="37"/>
      <c r="C263" s="246" t="s">
        <v>455</v>
      </c>
      <c r="D263" s="246" t="s">
        <v>150</v>
      </c>
      <c r="E263" s="247" t="s">
        <v>456</v>
      </c>
      <c r="F263" s="248" t="s">
        <v>457</v>
      </c>
      <c r="G263" s="249" t="s">
        <v>153</v>
      </c>
      <c r="H263" s="250">
        <v>5</v>
      </c>
      <c r="I263" s="251"/>
      <c r="J263" s="252">
        <f>ROUND(I263*H263,2)</f>
        <v>0</v>
      </c>
      <c r="K263" s="248" t="s">
        <v>154</v>
      </c>
      <c r="L263" s="42"/>
      <c r="M263" s="253" t="s">
        <v>1</v>
      </c>
      <c r="N263" s="254" t="s">
        <v>45</v>
      </c>
      <c r="O263" s="89"/>
      <c r="P263" s="226">
        <f>O263*H263</f>
        <v>0</v>
      </c>
      <c r="Q263" s="226">
        <v>0</v>
      </c>
      <c r="R263" s="226">
        <f>Q263*H263</f>
        <v>0</v>
      </c>
      <c r="S263" s="226">
        <v>2</v>
      </c>
      <c r="T263" s="227">
        <f>S263*H263</f>
        <v>10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8" t="s">
        <v>138</v>
      </c>
      <c r="AT263" s="228" t="s">
        <v>150</v>
      </c>
      <c r="AU263" s="228" t="s">
        <v>90</v>
      </c>
      <c r="AY263" s="15" t="s">
        <v>130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5" t="s">
        <v>88</v>
      </c>
      <c r="BK263" s="229">
        <f>ROUND(I263*H263,2)</f>
        <v>0</v>
      </c>
      <c r="BL263" s="15" t="s">
        <v>138</v>
      </c>
      <c r="BM263" s="228" t="s">
        <v>458</v>
      </c>
    </row>
    <row r="264" s="2" customFormat="1">
      <c r="A264" s="36"/>
      <c r="B264" s="37"/>
      <c r="C264" s="38"/>
      <c r="D264" s="230" t="s">
        <v>140</v>
      </c>
      <c r="E264" s="38"/>
      <c r="F264" s="231" t="s">
        <v>457</v>
      </c>
      <c r="G264" s="38"/>
      <c r="H264" s="38"/>
      <c r="I264" s="232"/>
      <c r="J264" s="38"/>
      <c r="K264" s="38"/>
      <c r="L264" s="42"/>
      <c r="M264" s="233"/>
      <c r="N264" s="234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140</v>
      </c>
      <c r="AU264" s="15" t="s">
        <v>90</v>
      </c>
    </row>
    <row r="265" s="13" customFormat="1">
      <c r="A265" s="13"/>
      <c r="B265" s="235"/>
      <c r="C265" s="236"/>
      <c r="D265" s="230" t="s">
        <v>141</v>
      </c>
      <c r="E265" s="237" t="s">
        <v>1</v>
      </c>
      <c r="F265" s="238" t="s">
        <v>459</v>
      </c>
      <c r="G265" s="236"/>
      <c r="H265" s="239">
        <v>5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141</v>
      </c>
      <c r="AU265" s="245" t="s">
        <v>90</v>
      </c>
      <c r="AV265" s="13" t="s">
        <v>90</v>
      </c>
      <c r="AW265" s="13" t="s">
        <v>36</v>
      </c>
      <c r="AX265" s="13" t="s">
        <v>88</v>
      </c>
      <c r="AY265" s="245" t="s">
        <v>130</v>
      </c>
    </row>
    <row r="266" s="12" customFormat="1" ht="22.8" customHeight="1">
      <c r="A266" s="12"/>
      <c r="B266" s="200"/>
      <c r="C266" s="201"/>
      <c r="D266" s="202" t="s">
        <v>79</v>
      </c>
      <c r="E266" s="214" t="s">
        <v>460</v>
      </c>
      <c r="F266" s="214" t="s">
        <v>461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SUM(P267:P274)</f>
        <v>0</v>
      </c>
      <c r="Q266" s="208"/>
      <c r="R266" s="209">
        <f>SUM(R267:R274)</f>
        <v>0</v>
      </c>
      <c r="S266" s="208"/>
      <c r="T266" s="210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1" t="s">
        <v>88</v>
      </c>
      <c r="AT266" s="212" t="s">
        <v>79</v>
      </c>
      <c r="AU266" s="212" t="s">
        <v>88</v>
      </c>
      <c r="AY266" s="211" t="s">
        <v>130</v>
      </c>
      <c r="BK266" s="213">
        <f>SUM(BK267:BK274)</f>
        <v>0</v>
      </c>
    </row>
    <row r="267" s="2" customFormat="1" ht="24.15" customHeight="1">
      <c r="A267" s="36"/>
      <c r="B267" s="37"/>
      <c r="C267" s="246" t="s">
        <v>462</v>
      </c>
      <c r="D267" s="246" t="s">
        <v>150</v>
      </c>
      <c r="E267" s="247" t="s">
        <v>463</v>
      </c>
      <c r="F267" s="248" t="s">
        <v>464</v>
      </c>
      <c r="G267" s="249" t="s">
        <v>147</v>
      </c>
      <c r="H267" s="250">
        <v>10</v>
      </c>
      <c r="I267" s="251"/>
      <c r="J267" s="252">
        <f>ROUND(I267*H267,2)</f>
        <v>0</v>
      </c>
      <c r="K267" s="248" t="s">
        <v>154</v>
      </c>
      <c r="L267" s="42"/>
      <c r="M267" s="253" t="s">
        <v>1</v>
      </c>
      <c r="N267" s="254" t="s">
        <v>45</v>
      </c>
      <c r="O267" s="89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8" t="s">
        <v>138</v>
      </c>
      <c r="AT267" s="228" t="s">
        <v>150</v>
      </c>
      <c r="AU267" s="228" t="s">
        <v>90</v>
      </c>
      <c r="AY267" s="15" t="s">
        <v>130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5" t="s">
        <v>88</v>
      </c>
      <c r="BK267" s="229">
        <f>ROUND(I267*H267,2)</f>
        <v>0</v>
      </c>
      <c r="BL267" s="15" t="s">
        <v>138</v>
      </c>
      <c r="BM267" s="228" t="s">
        <v>465</v>
      </c>
    </row>
    <row r="268" s="2" customFormat="1">
      <c r="A268" s="36"/>
      <c r="B268" s="37"/>
      <c r="C268" s="38"/>
      <c r="D268" s="230" t="s">
        <v>140</v>
      </c>
      <c r="E268" s="38"/>
      <c r="F268" s="231" t="s">
        <v>466</v>
      </c>
      <c r="G268" s="38"/>
      <c r="H268" s="38"/>
      <c r="I268" s="232"/>
      <c r="J268" s="38"/>
      <c r="K268" s="38"/>
      <c r="L268" s="42"/>
      <c r="M268" s="233"/>
      <c r="N268" s="234"/>
      <c r="O268" s="89"/>
      <c r="P268" s="89"/>
      <c r="Q268" s="89"/>
      <c r="R268" s="89"/>
      <c r="S268" s="89"/>
      <c r="T268" s="90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140</v>
      </c>
      <c r="AU268" s="15" t="s">
        <v>90</v>
      </c>
    </row>
    <row r="269" s="13" customFormat="1">
      <c r="A269" s="13"/>
      <c r="B269" s="235"/>
      <c r="C269" s="236"/>
      <c r="D269" s="230" t="s">
        <v>141</v>
      </c>
      <c r="E269" s="237" t="s">
        <v>1</v>
      </c>
      <c r="F269" s="238" t="s">
        <v>467</v>
      </c>
      <c r="G269" s="236"/>
      <c r="H269" s="239">
        <v>10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141</v>
      </c>
      <c r="AU269" s="245" t="s">
        <v>90</v>
      </c>
      <c r="AV269" s="13" t="s">
        <v>90</v>
      </c>
      <c r="AW269" s="13" t="s">
        <v>36</v>
      </c>
      <c r="AX269" s="13" t="s">
        <v>88</v>
      </c>
      <c r="AY269" s="245" t="s">
        <v>130</v>
      </c>
    </row>
    <row r="270" s="2" customFormat="1" ht="24.15" customHeight="1">
      <c r="A270" s="36"/>
      <c r="B270" s="37"/>
      <c r="C270" s="246" t="s">
        <v>468</v>
      </c>
      <c r="D270" s="246" t="s">
        <v>150</v>
      </c>
      <c r="E270" s="247" t="s">
        <v>469</v>
      </c>
      <c r="F270" s="248" t="s">
        <v>470</v>
      </c>
      <c r="G270" s="249" t="s">
        <v>147</v>
      </c>
      <c r="H270" s="250">
        <v>110</v>
      </c>
      <c r="I270" s="251"/>
      <c r="J270" s="252">
        <f>ROUND(I270*H270,2)</f>
        <v>0</v>
      </c>
      <c r="K270" s="248" t="s">
        <v>154</v>
      </c>
      <c r="L270" s="42"/>
      <c r="M270" s="253" t="s">
        <v>1</v>
      </c>
      <c r="N270" s="254" t="s">
        <v>45</v>
      </c>
      <c r="O270" s="89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8" t="s">
        <v>138</v>
      </c>
      <c r="AT270" s="228" t="s">
        <v>150</v>
      </c>
      <c r="AU270" s="228" t="s">
        <v>90</v>
      </c>
      <c r="AY270" s="15" t="s">
        <v>130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5" t="s">
        <v>88</v>
      </c>
      <c r="BK270" s="229">
        <f>ROUND(I270*H270,2)</f>
        <v>0</v>
      </c>
      <c r="BL270" s="15" t="s">
        <v>138</v>
      </c>
      <c r="BM270" s="228" t="s">
        <v>471</v>
      </c>
    </row>
    <row r="271" s="2" customFormat="1">
      <c r="A271" s="36"/>
      <c r="B271" s="37"/>
      <c r="C271" s="38"/>
      <c r="D271" s="230" t="s">
        <v>140</v>
      </c>
      <c r="E271" s="38"/>
      <c r="F271" s="231" t="s">
        <v>472</v>
      </c>
      <c r="G271" s="38"/>
      <c r="H271" s="38"/>
      <c r="I271" s="232"/>
      <c r="J271" s="38"/>
      <c r="K271" s="38"/>
      <c r="L271" s="42"/>
      <c r="M271" s="233"/>
      <c r="N271" s="234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140</v>
      </c>
      <c r="AU271" s="15" t="s">
        <v>90</v>
      </c>
    </row>
    <row r="272" s="13" customFormat="1">
      <c r="A272" s="13"/>
      <c r="B272" s="235"/>
      <c r="C272" s="236"/>
      <c r="D272" s="230" t="s">
        <v>141</v>
      </c>
      <c r="E272" s="237" t="s">
        <v>1</v>
      </c>
      <c r="F272" s="238" t="s">
        <v>473</v>
      </c>
      <c r="G272" s="236"/>
      <c r="H272" s="239">
        <v>110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141</v>
      </c>
      <c r="AU272" s="245" t="s">
        <v>90</v>
      </c>
      <c r="AV272" s="13" t="s">
        <v>90</v>
      </c>
      <c r="AW272" s="13" t="s">
        <v>36</v>
      </c>
      <c r="AX272" s="13" t="s">
        <v>88</v>
      </c>
      <c r="AY272" s="245" t="s">
        <v>130</v>
      </c>
    </row>
    <row r="273" s="2" customFormat="1" ht="33" customHeight="1">
      <c r="A273" s="36"/>
      <c r="B273" s="37"/>
      <c r="C273" s="246" t="s">
        <v>474</v>
      </c>
      <c r="D273" s="246" t="s">
        <v>150</v>
      </c>
      <c r="E273" s="247" t="s">
        <v>475</v>
      </c>
      <c r="F273" s="248" t="s">
        <v>476</v>
      </c>
      <c r="G273" s="249" t="s">
        <v>147</v>
      </c>
      <c r="H273" s="250">
        <v>10</v>
      </c>
      <c r="I273" s="251"/>
      <c r="J273" s="252">
        <f>ROUND(I273*H273,2)</f>
        <v>0</v>
      </c>
      <c r="K273" s="248" t="s">
        <v>154</v>
      </c>
      <c r="L273" s="42"/>
      <c r="M273" s="253" t="s">
        <v>1</v>
      </c>
      <c r="N273" s="254" t="s">
        <v>45</v>
      </c>
      <c r="O273" s="89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8" t="s">
        <v>138</v>
      </c>
      <c r="AT273" s="228" t="s">
        <v>150</v>
      </c>
      <c r="AU273" s="228" t="s">
        <v>90</v>
      </c>
      <c r="AY273" s="15" t="s">
        <v>130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5" t="s">
        <v>88</v>
      </c>
      <c r="BK273" s="229">
        <f>ROUND(I273*H273,2)</f>
        <v>0</v>
      </c>
      <c r="BL273" s="15" t="s">
        <v>138</v>
      </c>
      <c r="BM273" s="228" t="s">
        <v>477</v>
      </c>
    </row>
    <row r="274" s="2" customFormat="1">
      <c r="A274" s="36"/>
      <c r="B274" s="37"/>
      <c r="C274" s="38"/>
      <c r="D274" s="230" t="s">
        <v>140</v>
      </c>
      <c r="E274" s="38"/>
      <c r="F274" s="231" t="s">
        <v>478</v>
      </c>
      <c r="G274" s="38"/>
      <c r="H274" s="38"/>
      <c r="I274" s="232"/>
      <c r="J274" s="38"/>
      <c r="K274" s="38"/>
      <c r="L274" s="42"/>
      <c r="M274" s="233"/>
      <c r="N274" s="234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140</v>
      </c>
      <c r="AU274" s="15" t="s">
        <v>90</v>
      </c>
    </row>
    <row r="275" s="12" customFormat="1" ht="22.8" customHeight="1">
      <c r="A275" s="12"/>
      <c r="B275" s="200"/>
      <c r="C275" s="201"/>
      <c r="D275" s="202" t="s">
        <v>79</v>
      </c>
      <c r="E275" s="214" t="s">
        <v>242</v>
      </c>
      <c r="F275" s="214" t="s">
        <v>243</v>
      </c>
      <c r="G275" s="201"/>
      <c r="H275" s="201"/>
      <c r="I275" s="204"/>
      <c r="J275" s="215">
        <f>BK275</f>
        <v>0</v>
      </c>
      <c r="K275" s="201"/>
      <c r="L275" s="206"/>
      <c r="M275" s="207"/>
      <c r="N275" s="208"/>
      <c r="O275" s="208"/>
      <c r="P275" s="209">
        <f>SUM(P276:P277)</f>
        <v>0</v>
      </c>
      <c r="Q275" s="208"/>
      <c r="R275" s="209">
        <f>SUM(R276:R277)</f>
        <v>0</v>
      </c>
      <c r="S275" s="208"/>
      <c r="T275" s="210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1" t="s">
        <v>88</v>
      </c>
      <c r="AT275" s="212" t="s">
        <v>79</v>
      </c>
      <c r="AU275" s="212" t="s">
        <v>88</v>
      </c>
      <c r="AY275" s="211" t="s">
        <v>130</v>
      </c>
      <c r="BK275" s="213">
        <f>SUM(BK276:BK277)</f>
        <v>0</v>
      </c>
    </row>
    <row r="276" s="2" customFormat="1" ht="16.5" customHeight="1">
      <c r="A276" s="36"/>
      <c r="B276" s="37"/>
      <c r="C276" s="246" t="s">
        <v>479</v>
      </c>
      <c r="D276" s="246" t="s">
        <v>150</v>
      </c>
      <c r="E276" s="247" t="s">
        <v>245</v>
      </c>
      <c r="F276" s="248" t="s">
        <v>246</v>
      </c>
      <c r="G276" s="249" t="s">
        <v>147</v>
      </c>
      <c r="H276" s="250">
        <v>684.30799999999999</v>
      </c>
      <c r="I276" s="251"/>
      <c r="J276" s="252">
        <f>ROUND(I276*H276,2)</f>
        <v>0</v>
      </c>
      <c r="K276" s="248" t="s">
        <v>154</v>
      </c>
      <c r="L276" s="42"/>
      <c r="M276" s="253" t="s">
        <v>1</v>
      </c>
      <c r="N276" s="254" t="s">
        <v>45</v>
      </c>
      <c r="O276" s="89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8" t="s">
        <v>138</v>
      </c>
      <c r="AT276" s="228" t="s">
        <v>150</v>
      </c>
      <c r="AU276" s="228" t="s">
        <v>90</v>
      </c>
      <c r="AY276" s="15" t="s">
        <v>130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5" t="s">
        <v>88</v>
      </c>
      <c r="BK276" s="229">
        <f>ROUND(I276*H276,2)</f>
        <v>0</v>
      </c>
      <c r="BL276" s="15" t="s">
        <v>138</v>
      </c>
      <c r="BM276" s="228" t="s">
        <v>480</v>
      </c>
    </row>
    <row r="277" s="2" customFormat="1">
      <c r="A277" s="36"/>
      <c r="B277" s="37"/>
      <c r="C277" s="38"/>
      <c r="D277" s="230" t="s">
        <v>140</v>
      </c>
      <c r="E277" s="38"/>
      <c r="F277" s="231" t="s">
        <v>248</v>
      </c>
      <c r="G277" s="38"/>
      <c r="H277" s="38"/>
      <c r="I277" s="232"/>
      <c r="J277" s="38"/>
      <c r="K277" s="38"/>
      <c r="L277" s="42"/>
      <c r="M277" s="256"/>
      <c r="N277" s="257"/>
      <c r="O277" s="258"/>
      <c r="P277" s="258"/>
      <c r="Q277" s="258"/>
      <c r="R277" s="258"/>
      <c r="S277" s="258"/>
      <c r="T277" s="259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140</v>
      </c>
      <c r="AU277" s="15" t="s">
        <v>90</v>
      </c>
    </row>
    <row r="278" s="2" customFormat="1" ht="6.96" customHeight="1">
      <c r="A278" s="36"/>
      <c r="B278" s="64"/>
      <c r="C278" s="65"/>
      <c r="D278" s="65"/>
      <c r="E278" s="65"/>
      <c r="F278" s="65"/>
      <c r="G278" s="65"/>
      <c r="H278" s="65"/>
      <c r="I278" s="65"/>
      <c r="J278" s="65"/>
      <c r="K278" s="65"/>
      <c r="L278" s="42"/>
      <c r="M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</sheetData>
  <sheetProtection sheet="1" autoFilter="0" formatColumns="0" formatRows="0" objects="1" scenarios="1" spinCount="100000" saltValue="2XBhB4ZYv1oURiLCRHboxbjPPhRU/+E0z5Z/GY+ke34IZawMcc3jR/xO40c8en/OSEU5vaT9qSmJideS8SM7uA==" hashValue="6DtNIwN1nekNZLFaAMTXPnJ2IpzVHcoUsHRzJnatNntHomxJuuXX/kLKoOPEZS8bdmPv3d0fiHCXzgRxMtI7DQ==" algorithmName="SHA-512" password="CC35"/>
  <autoFilter ref="C123:K27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90</v>
      </c>
    </row>
    <row r="4" s="1" customFormat="1" ht="24.96" customHeight="1">
      <c r="B4" s="18"/>
      <c r="D4" s="136" t="s">
        <v>103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Morava, oprava hrází v k.ú. Lesnice, Postřelmov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481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25. 8. 2025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ROUND((SUM(BE124:BE293)),  2)</f>
        <v>0</v>
      </c>
      <c r="G33" s="36"/>
      <c r="H33" s="36"/>
      <c r="I33" s="153">
        <v>0.20999999999999999</v>
      </c>
      <c r="J33" s="152">
        <f>ROUND(((SUM(BE124:BE293))*I33),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ROUND((SUM(BF124:BF293)),  2)</f>
        <v>0</v>
      </c>
      <c r="G34" s="36"/>
      <c r="H34" s="36"/>
      <c r="I34" s="153">
        <v>0.12</v>
      </c>
      <c r="J34" s="152">
        <f>ROUND(((SUM(BF124:BF293))*I34),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ROUND((SUM(BG124:BG293)),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ROUND((SUM(BH124:BH293)),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ROUND((SUM(BI124:BI293)),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Morava, oprava hrází v k.ú. Lesnice, Postřelmov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3490_03 - SO03 Hráz PB Morava Postřelmov 299,0 – 300,0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Lesnice, Postřelmov</v>
      </c>
      <c r="G89" s="38"/>
      <c r="H89" s="38"/>
      <c r="I89" s="30" t="s">
        <v>22</v>
      </c>
      <c r="J89" s="77" t="str">
        <f>IF(J12="","",J12)</f>
        <v>25. 8. 2025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32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107</v>
      </c>
      <c r="D94" s="174"/>
      <c r="E94" s="174"/>
      <c r="F94" s="174"/>
      <c r="G94" s="174"/>
      <c r="H94" s="174"/>
      <c r="I94" s="174"/>
      <c r="J94" s="175" t="s">
        <v>108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109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110</v>
      </c>
    </row>
    <row r="97" s="9" customFormat="1" ht="24.96" customHeight="1">
      <c r="A97" s="9"/>
      <c r="B97" s="177"/>
      <c r="C97" s="178"/>
      <c r="D97" s="179" t="s">
        <v>111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112</v>
      </c>
      <c r="E98" s="186"/>
      <c r="F98" s="186"/>
      <c r="G98" s="186"/>
      <c r="H98" s="186"/>
      <c r="I98" s="186"/>
      <c r="J98" s="187">
        <f>J126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250</v>
      </c>
      <c r="E99" s="186"/>
      <c r="F99" s="186"/>
      <c r="G99" s="186"/>
      <c r="H99" s="186"/>
      <c r="I99" s="186"/>
      <c r="J99" s="187">
        <f>J233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251</v>
      </c>
      <c r="E100" s="186"/>
      <c r="F100" s="186"/>
      <c r="G100" s="186"/>
      <c r="H100" s="186"/>
      <c r="I100" s="186"/>
      <c r="J100" s="187">
        <f>J252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482</v>
      </c>
      <c r="E101" s="186"/>
      <c r="F101" s="186"/>
      <c r="G101" s="186"/>
      <c r="H101" s="186"/>
      <c r="I101" s="186"/>
      <c r="J101" s="187">
        <f>J265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252</v>
      </c>
      <c r="E102" s="186"/>
      <c r="F102" s="186"/>
      <c r="G102" s="186"/>
      <c r="H102" s="186"/>
      <c r="I102" s="186"/>
      <c r="J102" s="187">
        <f>J274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113</v>
      </c>
      <c r="E103" s="186"/>
      <c r="F103" s="186"/>
      <c r="G103" s="186"/>
      <c r="H103" s="186"/>
      <c r="I103" s="186"/>
      <c r="J103" s="187">
        <f>J287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114</v>
      </c>
      <c r="E104" s="186"/>
      <c r="F104" s="186"/>
      <c r="G104" s="186"/>
      <c r="H104" s="186"/>
      <c r="I104" s="186"/>
      <c r="J104" s="187">
        <f>J291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2" t="str">
        <f>E7</f>
        <v>Morava, oprava hrází v k.ú. Lesnice, Postřelmov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104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3490_03 - SO03 Hráz PB Morava Postřelmov 299,0 – 300,0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>k.ú. Lesnice, Postřelmov</v>
      </c>
      <c r="G118" s="38"/>
      <c r="H118" s="38"/>
      <c r="I118" s="30" t="s">
        <v>22</v>
      </c>
      <c r="J118" s="77" t="str">
        <f>IF(J12="","",J12)</f>
        <v>25. 8. 2025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5.65" customHeight="1">
      <c r="A120" s="36"/>
      <c r="B120" s="37"/>
      <c r="C120" s="30" t="s">
        <v>24</v>
      </c>
      <c r="D120" s="38"/>
      <c r="E120" s="38"/>
      <c r="F120" s="25" t="str">
        <f>E15</f>
        <v>Povodí Moravy, s.p.</v>
      </c>
      <c r="G120" s="38"/>
      <c r="H120" s="38"/>
      <c r="I120" s="30" t="s">
        <v>32</v>
      </c>
      <c r="J120" s="34" t="str">
        <f>E21</f>
        <v>VODNÍ DÍLA - TBD a.s.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30</v>
      </c>
      <c r="D121" s="38"/>
      <c r="E121" s="38"/>
      <c r="F121" s="25" t="str">
        <f>IF(E18="","",E18)</f>
        <v>Vyplň údaj</v>
      </c>
      <c r="G121" s="38"/>
      <c r="H121" s="38"/>
      <c r="I121" s="30" t="s">
        <v>37</v>
      </c>
      <c r="J121" s="34" t="str">
        <f>E24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9"/>
      <c r="B123" s="190"/>
      <c r="C123" s="191" t="s">
        <v>116</v>
      </c>
      <c r="D123" s="192" t="s">
        <v>65</v>
      </c>
      <c r="E123" s="192" t="s">
        <v>61</v>
      </c>
      <c r="F123" s="192" t="s">
        <v>62</v>
      </c>
      <c r="G123" s="192" t="s">
        <v>117</v>
      </c>
      <c r="H123" s="192" t="s">
        <v>118</v>
      </c>
      <c r="I123" s="192" t="s">
        <v>119</v>
      </c>
      <c r="J123" s="192" t="s">
        <v>108</v>
      </c>
      <c r="K123" s="193" t="s">
        <v>120</v>
      </c>
      <c r="L123" s="194"/>
      <c r="M123" s="98" t="s">
        <v>1</v>
      </c>
      <c r="N123" s="99" t="s">
        <v>44</v>
      </c>
      <c r="O123" s="99" t="s">
        <v>121</v>
      </c>
      <c r="P123" s="99" t="s">
        <v>122</v>
      </c>
      <c r="Q123" s="99" t="s">
        <v>123</v>
      </c>
      <c r="R123" s="99" t="s">
        <v>124</v>
      </c>
      <c r="S123" s="99" t="s">
        <v>125</v>
      </c>
      <c r="T123" s="100" t="s">
        <v>126</v>
      </c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</row>
    <row r="124" s="2" customFormat="1" ht="22.8" customHeight="1">
      <c r="A124" s="36"/>
      <c r="B124" s="37"/>
      <c r="C124" s="105" t="s">
        <v>127</v>
      </c>
      <c r="D124" s="38"/>
      <c r="E124" s="38"/>
      <c r="F124" s="38"/>
      <c r="G124" s="38"/>
      <c r="H124" s="38"/>
      <c r="I124" s="38"/>
      <c r="J124" s="195">
        <f>BK124</f>
        <v>0</v>
      </c>
      <c r="K124" s="38"/>
      <c r="L124" s="42"/>
      <c r="M124" s="101"/>
      <c r="N124" s="196"/>
      <c r="O124" s="102"/>
      <c r="P124" s="197">
        <f>P125</f>
        <v>0</v>
      </c>
      <c r="Q124" s="102"/>
      <c r="R124" s="197">
        <f>R125</f>
        <v>2589.7688173000001</v>
      </c>
      <c r="S124" s="102"/>
      <c r="T124" s="198">
        <f>T125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79</v>
      </c>
      <c r="AU124" s="15" t="s">
        <v>110</v>
      </c>
      <c r="BK124" s="199">
        <f>BK125</f>
        <v>0</v>
      </c>
    </row>
    <row r="125" s="12" customFormat="1" ht="25.92" customHeight="1">
      <c r="A125" s="12"/>
      <c r="B125" s="200"/>
      <c r="C125" s="201"/>
      <c r="D125" s="202" t="s">
        <v>79</v>
      </c>
      <c r="E125" s="203" t="s">
        <v>128</v>
      </c>
      <c r="F125" s="203" t="s">
        <v>129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P126+P233+P252+P265+P274+P287+P291</f>
        <v>0</v>
      </c>
      <c r="Q125" s="208"/>
      <c r="R125" s="209">
        <f>R126+R233+R252+R265+R274+R287+R291</f>
        <v>2589.7688173000001</v>
      </c>
      <c r="S125" s="208"/>
      <c r="T125" s="210">
        <f>T126+T233+T252+T265+T274+T287+T291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88</v>
      </c>
      <c r="AT125" s="212" t="s">
        <v>79</v>
      </c>
      <c r="AU125" s="212" t="s">
        <v>80</v>
      </c>
      <c r="AY125" s="211" t="s">
        <v>130</v>
      </c>
      <c r="BK125" s="213">
        <f>BK126+BK233+BK252+BK265+BK274+BK287+BK291</f>
        <v>0</v>
      </c>
    </row>
    <row r="126" s="12" customFormat="1" ht="22.8" customHeight="1">
      <c r="A126" s="12"/>
      <c r="B126" s="200"/>
      <c r="C126" s="201"/>
      <c r="D126" s="202" t="s">
        <v>79</v>
      </c>
      <c r="E126" s="214" t="s">
        <v>88</v>
      </c>
      <c r="F126" s="214" t="s">
        <v>131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SUM(P127:P232)</f>
        <v>0</v>
      </c>
      <c r="Q126" s="208"/>
      <c r="R126" s="209">
        <f>SUM(R127:R232)</f>
        <v>1660.7460000000001</v>
      </c>
      <c r="S126" s="208"/>
      <c r="T126" s="210">
        <f>SUM(T127:T232)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88</v>
      </c>
      <c r="AT126" s="212" t="s">
        <v>79</v>
      </c>
      <c r="AU126" s="212" t="s">
        <v>88</v>
      </c>
      <c r="AY126" s="211" t="s">
        <v>130</v>
      </c>
      <c r="BK126" s="213">
        <f>SUM(BK127:BK232)</f>
        <v>0</v>
      </c>
    </row>
    <row r="127" s="2" customFormat="1" ht="16.5" customHeight="1">
      <c r="A127" s="36"/>
      <c r="B127" s="37"/>
      <c r="C127" s="216" t="s">
        <v>291</v>
      </c>
      <c r="D127" s="216" t="s">
        <v>132</v>
      </c>
      <c r="E127" s="217" t="s">
        <v>133</v>
      </c>
      <c r="F127" s="218" t="s">
        <v>134</v>
      </c>
      <c r="G127" s="219" t="s">
        <v>135</v>
      </c>
      <c r="H127" s="220">
        <v>246</v>
      </c>
      <c r="I127" s="221"/>
      <c r="J127" s="222">
        <f>ROUND(I127*H127,2)</f>
        <v>0</v>
      </c>
      <c r="K127" s="218" t="s">
        <v>136</v>
      </c>
      <c r="L127" s="223"/>
      <c r="M127" s="224" t="s">
        <v>1</v>
      </c>
      <c r="N127" s="225" t="s">
        <v>45</v>
      </c>
      <c r="O127" s="89"/>
      <c r="P127" s="226">
        <f>O127*H127</f>
        <v>0</v>
      </c>
      <c r="Q127" s="226">
        <v>0.001</v>
      </c>
      <c r="R127" s="226">
        <f>Q127*H127</f>
        <v>0.246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137</v>
      </c>
      <c r="AT127" s="228" t="s">
        <v>132</v>
      </c>
      <c r="AU127" s="228" t="s">
        <v>90</v>
      </c>
      <c r="AY127" s="15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88</v>
      </c>
      <c r="BK127" s="229">
        <f>ROUND(I127*H127,2)</f>
        <v>0</v>
      </c>
      <c r="BL127" s="15" t="s">
        <v>138</v>
      </c>
      <c r="BM127" s="228" t="s">
        <v>483</v>
      </c>
    </row>
    <row r="128" s="2" customFormat="1">
      <c r="A128" s="36"/>
      <c r="B128" s="37"/>
      <c r="C128" s="38"/>
      <c r="D128" s="230" t="s">
        <v>140</v>
      </c>
      <c r="E128" s="38"/>
      <c r="F128" s="231" t="s">
        <v>134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140</v>
      </c>
      <c r="AU128" s="15" t="s">
        <v>90</v>
      </c>
    </row>
    <row r="129" s="13" customFormat="1">
      <c r="A129" s="13"/>
      <c r="B129" s="235"/>
      <c r="C129" s="236"/>
      <c r="D129" s="230" t="s">
        <v>141</v>
      </c>
      <c r="E129" s="237" t="s">
        <v>1</v>
      </c>
      <c r="F129" s="238" t="s">
        <v>484</v>
      </c>
      <c r="G129" s="236"/>
      <c r="H129" s="239">
        <v>12300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141</v>
      </c>
      <c r="AU129" s="245" t="s">
        <v>90</v>
      </c>
      <c r="AV129" s="13" t="s">
        <v>90</v>
      </c>
      <c r="AW129" s="13" t="s">
        <v>36</v>
      </c>
      <c r="AX129" s="13" t="s">
        <v>88</v>
      </c>
      <c r="AY129" s="245" t="s">
        <v>130</v>
      </c>
    </row>
    <row r="130" s="13" customFormat="1">
      <c r="A130" s="13"/>
      <c r="B130" s="235"/>
      <c r="C130" s="236"/>
      <c r="D130" s="230" t="s">
        <v>141</v>
      </c>
      <c r="E130" s="236"/>
      <c r="F130" s="238" t="s">
        <v>485</v>
      </c>
      <c r="G130" s="236"/>
      <c r="H130" s="239">
        <v>246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141</v>
      </c>
      <c r="AU130" s="245" t="s">
        <v>90</v>
      </c>
      <c r="AV130" s="13" t="s">
        <v>90</v>
      </c>
      <c r="AW130" s="13" t="s">
        <v>4</v>
      </c>
      <c r="AX130" s="13" t="s">
        <v>88</v>
      </c>
      <c r="AY130" s="245" t="s">
        <v>130</v>
      </c>
    </row>
    <row r="131" s="2" customFormat="1" ht="24.15" customHeight="1">
      <c r="A131" s="36"/>
      <c r="B131" s="37"/>
      <c r="C131" s="246" t="s">
        <v>88</v>
      </c>
      <c r="D131" s="246" t="s">
        <v>150</v>
      </c>
      <c r="E131" s="247" t="s">
        <v>254</v>
      </c>
      <c r="F131" s="248" t="s">
        <v>255</v>
      </c>
      <c r="G131" s="249" t="s">
        <v>204</v>
      </c>
      <c r="H131" s="250">
        <v>1</v>
      </c>
      <c r="I131" s="251"/>
      <c r="J131" s="252">
        <f>ROUND(I131*H131,2)</f>
        <v>0</v>
      </c>
      <c r="K131" s="248" t="s">
        <v>154</v>
      </c>
      <c r="L131" s="42"/>
      <c r="M131" s="253" t="s">
        <v>1</v>
      </c>
      <c r="N131" s="254" t="s">
        <v>45</v>
      </c>
      <c r="O131" s="8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138</v>
      </c>
      <c r="AT131" s="228" t="s">
        <v>150</v>
      </c>
      <c r="AU131" s="228" t="s">
        <v>90</v>
      </c>
      <c r="AY131" s="15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88</v>
      </c>
      <c r="BK131" s="229">
        <f>ROUND(I131*H131,2)</f>
        <v>0</v>
      </c>
      <c r="BL131" s="15" t="s">
        <v>138</v>
      </c>
      <c r="BM131" s="228" t="s">
        <v>486</v>
      </c>
    </row>
    <row r="132" s="2" customFormat="1">
      <c r="A132" s="36"/>
      <c r="B132" s="37"/>
      <c r="C132" s="38"/>
      <c r="D132" s="230" t="s">
        <v>140</v>
      </c>
      <c r="E132" s="38"/>
      <c r="F132" s="231" t="s">
        <v>257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140</v>
      </c>
      <c r="AU132" s="15" t="s">
        <v>90</v>
      </c>
    </row>
    <row r="133" s="13" customFormat="1">
      <c r="A133" s="13"/>
      <c r="B133" s="235"/>
      <c r="C133" s="236"/>
      <c r="D133" s="230" t="s">
        <v>141</v>
      </c>
      <c r="E133" s="237" t="s">
        <v>1</v>
      </c>
      <c r="F133" s="238" t="s">
        <v>487</v>
      </c>
      <c r="G133" s="236"/>
      <c r="H133" s="239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141</v>
      </c>
      <c r="AU133" s="245" t="s">
        <v>90</v>
      </c>
      <c r="AV133" s="13" t="s">
        <v>90</v>
      </c>
      <c r="AW133" s="13" t="s">
        <v>36</v>
      </c>
      <c r="AX133" s="13" t="s">
        <v>88</v>
      </c>
      <c r="AY133" s="245" t="s">
        <v>130</v>
      </c>
    </row>
    <row r="134" s="2" customFormat="1" ht="24.15" customHeight="1">
      <c r="A134" s="36"/>
      <c r="B134" s="37"/>
      <c r="C134" s="246" t="s">
        <v>90</v>
      </c>
      <c r="D134" s="246" t="s">
        <v>150</v>
      </c>
      <c r="E134" s="247" t="s">
        <v>259</v>
      </c>
      <c r="F134" s="248" t="s">
        <v>260</v>
      </c>
      <c r="G134" s="249" t="s">
        <v>204</v>
      </c>
      <c r="H134" s="250">
        <v>6</v>
      </c>
      <c r="I134" s="251"/>
      <c r="J134" s="252">
        <f>ROUND(I134*H134,2)</f>
        <v>0</v>
      </c>
      <c r="K134" s="248" t="s">
        <v>154</v>
      </c>
      <c r="L134" s="42"/>
      <c r="M134" s="253" t="s">
        <v>1</v>
      </c>
      <c r="N134" s="254" t="s">
        <v>45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138</v>
      </c>
      <c r="AT134" s="228" t="s">
        <v>150</v>
      </c>
      <c r="AU134" s="228" t="s">
        <v>90</v>
      </c>
      <c r="AY134" s="15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88</v>
      </c>
      <c r="BK134" s="229">
        <f>ROUND(I134*H134,2)</f>
        <v>0</v>
      </c>
      <c r="BL134" s="15" t="s">
        <v>138</v>
      </c>
      <c r="BM134" s="228" t="s">
        <v>488</v>
      </c>
    </row>
    <row r="135" s="2" customFormat="1">
      <c r="A135" s="36"/>
      <c r="B135" s="37"/>
      <c r="C135" s="38"/>
      <c r="D135" s="230" t="s">
        <v>140</v>
      </c>
      <c r="E135" s="38"/>
      <c r="F135" s="231" t="s">
        <v>262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140</v>
      </c>
      <c r="AU135" s="15" t="s">
        <v>90</v>
      </c>
    </row>
    <row r="136" s="13" customFormat="1">
      <c r="A136" s="13"/>
      <c r="B136" s="235"/>
      <c r="C136" s="236"/>
      <c r="D136" s="230" t="s">
        <v>141</v>
      </c>
      <c r="E136" s="237" t="s">
        <v>1</v>
      </c>
      <c r="F136" s="238" t="s">
        <v>489</v>
      </c>
      <c r="G136" s="236"/>
      <c r="H136" s="239">
        <v>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141</v>
      </c>
      <c r="AU136" s="245" t="s">
        <v>90</v>
      </c>
      <c r="AV136" s="13" t="s">
        <v>90</v>
      </c>
      <c r="AW136" s="13" t="s">
        <v>36</v>
      </c>
      <c r="AX136" s="13" t="s">
        <v>88</v>
      </c>
      <c r="AY136" s="245" t="s">
        <v>130</v>
      </c>
    </row>
    <row r="137" s="2" customFormat="1" ht="24.15" customHeight="1">
      <c r="A137" s="36"/>
      <c r="B137" s="37"/>
      <c r="C137" s="246" t="s">
        <v>164</v>
      </c>
      <c r="D137" s="246" t="s">
        <v>150</v>
      </c>
      <c r="E137" s="247" t="s">
        <v>264</v>
      </c>
      <c r="F137" s="248" t="s">
        <v>265</v>
      </c>
      <c r="G137" s="249" t="s">
        <v>204</v>
      </c>
      <c r="H137" s="250">
        <v>1</v>
      </c>
      <c r="I137" s="251"/>
      <c r="J137" s="252">
        <f>ROUND(I137*H137,2)</f>
        <v>0</v>
      </c>
      <c r="K137" s="248" t="s">
        <v>154</v>
      </c>
      <c r="L137" s="42"/>
      <c r="M137" s="253" t="s">
        <v>1</v>
      </c>
      <c r="N137" s="254" t="s">
        <v>45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138</v>
      </c>
      <c r="AT137" s="228" t="s">
        <v>150</v>
      </c>
      <c r="AU137" s="228" t="s">
        <v>90</v>
      </c>
      <c r="AY137" s="15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88</v>
      </c>
      <c r="BK137" s="229">
        <f>ROUND(I137*H137,2)</f>
        <v>0</v>
      </c>
      <c r="BL137" s="15" t="s">
        <v>138</v>
      </c>
      <c r="BM137" s="228" t="s">
        <v>490</v>
      </c>
    </row>
    <row r="138" s="2" customFormat="1">
      <c r="A138" s="36"/>
      <c r="B138" s="37"/>
      <c r="C138" s="38"/>
      <c r="D138" s="230" t="s">
        <v>140</v>
      </c>
      <c r="E138" s="38"/>
      <c r="F138" s="231" t="s">
        <v>267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140</v>
      </c>
      <c r="AU138" s="15" t="s">
        <v>90</v>
      </c>
    </row>
    <row r="139" s="13" customFormat="1">
      <c r="A139" s="13"/>
      <c r="B139" s="235"/>
      <c r="C139" s="236"/>
      <c r="D139" s="230" t="s">
        <v>141</v>
      </c>
      <c r="E139" s="237" t="s">
        <v>1</v>
      </c>
      <c r="F139" s="238" t="s">
        <v>487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141</v>
      </c>
      <c r="AU139" s="245" t="s">
        <v>90</v>
      </c>
      <c r="AV139" s="13" t="s">
        <v>90</v>
      </c>
      <c r="AW139" s="13" t="s">
        <v>36</v>
      </c>
      <c r="AX139" s="13" t="s">
        <v>88</v>
      </c>
      <c r="AY139" s="245" t="s">
        <v>130</v>
      </c>
    </row>
    <row r="140" s="2" customFormat="1" ht="24.15" customHeight="1">
      <c r="A140" s="36"/>
      <c r="B140" s="37"/>
      <c r="C140" s="246" t="s">
        <v>138</v>
      </c>
      <c r="D140" s="246" t="s">
        <v>150</v>
      </c>
      <c r="E140" s="247" t="s">
        <v>269</v>
      </c>
      <c r="F140" s="248" t="s">
        <v>270</v>
      </c>
      <c r="G140" s="249" t="s">
        <v>204</v>
      </c>
      <c r="H140" s="250">
        <v>1</v>
      </c>
      <c r="I140" s="251"/>
      <c r="J140" s="252">
        <f>ROUND(I140*H140,2)</f>
        <v>0</v>
      </c>
      <c r="K140" s="248" t="s">
        <v>154</v>
      </c>
      <c r="L140" s="42"/>
      <c r="M140" s="253" t="s">
        <v>1</v>
      </c>
      <c r="N140" s="254" t="s">
        <v>45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138</v>
      </c>
      <c r="AT140" s="228" t="s">
        <v>150</v>
      </c>
      <c r="AU140" s="228" t="s">
        <v>90</v>
      </c>
      <c r="AY140" s="15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88</v>
      </c>
      <c r="BK140" s="229">
        <f>ROUND(I140*H140,2)</f>
        <v>0</v>
      </c>
      <c r="BL140" s="15" t="s">
        <v>138</v>
      </c>
      <c r="BM140" s="228" t="s">
        <v>491</v>
      </c>
    </row>
    <row r="141" s="2" customFormat="1">
      <c r="A141" s="36"/>
      <c r="B141" s="37"/>
      <c r="C141" s="38"/>
      <c r="D141" s="230" t="s">
        <v>140</v>
      </c>
      <c r="E141" s="38"/>
      <c r="F141" s="231" t="s">
        <v>272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140</v>
      </c>
      <c r="AU141" s="15" t="s">
        <v>90</v>
      </c>
    </row>
    <row r="142" s="13" customFormat="1">
      <c r="A142" s="13"/>
      <c r="B142" s="235"/>
      <c r="C142" s="236"/>
      <c r="D142" s="230" t="s">
        <v>141</v>
      </c>
      <c r="E142" s="237" t="s">
        <v>1</v>
      </c>
      <c r="F142" s="238" t="s">
        <v>487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141</v>
      </c>
      <c r="AU142" s="245" t="s">
        <v>90</v>
      </c>
      <c r="AV142" s="13" t="s">
        <v>90</v>
      </c>
      <c r="AW142" s="13" t="s">
        <v>36</v>
      </c>
      <c r="AX142" s="13" t="s">
        <v>88</v>
      </c>
      <c r="AY142" s="245" t="s">
        <v>130</v>
      </c>
    </row>
    <row r="143" s="2" customFormat="1" ht="33" customHeight="1">
      <c r="A143" s="36"/>
      <c r="B143" s="37"/>
      <c r="C143" s="246" t="s">
        <v>187</v>
      </c>
      <c r="D143" s="246" t="s">
        <v>150</v>
      </c>
      <c r="E143" s="247" t="s">
        <v>273</v>
      </c>
      <c r="F143" s="248" t="s">
        <v>274</v>
      </c>
      <c r="G143" s="249" t="s">
        <v>204</v>
      </c>
      <c r="H143" s="250">
        <v>6</v>
      </c>
      <c r="I143" s="251"/>
      <c r="J143" s="252">
        <f>ROUND(I143*H143,2)</f>
        <v>0</v>
      </c>
      <c r="K143" s="248" t="s">
        <v>154</v>
      </c>
      <c r="L143" s="42"/>
      <c r="M143" s="253" t="s">
        <v>1</v>
      </c>
      <c r="N143" s="254" t="s">
        <v>45</v>
      </c>
      <c r="O143" s="8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8" t="s">
        <v>138</v>
      </c>
      <c r="AT143" s="228" t="s">
        <v>150</v>
      </c>
      <c r="AU143" s="228" t="s">
        <v>90</v>
      </c>
      <c r="AY143" s="15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5" t="s">
        <v>88</v>
      </c>
      <c r="BK143" s="229">
        <f>ROUND(I143*H143,2)</f>
        <v>0</v>
      </c>
      <c r="BL143" s="15" t="s">
        <v>138</v>
      </c>
      <c r="BM143" s="228" t="s">
        <v>492</v>
      </c>
    </row>
    <row r="144" s="2" customFormat="1">
      <c r="A144" s="36"/>
      <c r="B144" s="37"/>
      <c r="C144" s="38"/>
      <c r="D144" s="230" t="s">
        <v>140</v>
      </c>
      <c r="E144" s="38"/>
      <c r="F144" s="231" t="s">
        <v>276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140</v>
      </c>
      <c r="AU144" s="15" t="s">
        <v>90</v>
      </c>
    </row>
    <row r="145" s="13" customFormat="1">
      <c r="A145" s="13"/>
      <c r="B145" s="235"/>
      <c r="C145" s="236"/>
      <c r="D145" s="230" t="s">
        <v>141</v>
      </c>
      <c r="E145" s="237" t="s">
        <v>1</v>
      </c>
      <c r="F145" s="238" t="s">
        <v>489</v>
      </c>
      <c r="G145" s="236"/>
      <c r="H145" s="239">
        <v>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141</v>
      </c>
      <c r="AU145" s="245" t="s">
        <v>90</v>
      </c>
      <c r="AV145" s="13" t="s">
        <v>90</v>
      </c>
      <c r="AW145" s="13" t="s">
        <v>36</v>
      </c>
      <c r="AX145" s="13" t="s">
        <v>88</v>
      </c>
      <c r="AY145" s="245" t="s">
        <v>130</v>
      </c>
    </row>
    <row r="146" s="2" customFormat="1" ht="33" customHeight="1">
      <c r="A146" s="36"/>
      <c r="B146" s="37"/>
      <c r="C146" s="246" t="s">
        <v>194</v>
      </c>
      <c r="D146" s="246" t="s">
        <v>150</v>
      </c>
      <c r="E146" s="247" t="s">
        <v>277</v>
      </c>
      <c r="F146" s="248" t="s">
        <v>278</v>
      </c>
      <c r="G146" s="249" t="s">
        <v>204</v>
      </c>
      <c r="H146" s="250">
        <v>1</v>
      </c>
      <c r="I146" s="251"/>
      <c r="J146" s="252">
        <f>ROUND(I146*H146,2)</f>
        <v>0</v>
      </c>
      <c r="K146" s="248" t="s">
        <v>154</v>
      </c>
      <c r="L146" s="42"/>
      <c r="M146" s="253" t="s">
        <v>1</v>
      </c>
      <c r="N146" s="254" t="s">
        <v>45</v>
      </c>
      <c r="O146" s="89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8" t="s">
        <v>138</v>
      </c>
      <c r="AT146" s="228" t="s">
        <v>150</v>
      </c>
      <c r="AU146" s="228" t="s">
        <v>90</v>
      </c>
      <c r="AY146" s="15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5" t="s">
        <v>88</v>
      </c>
      <c r="BK146" s="229">
        <f>ROUND(I146*H146,2)</f>
        <v>0</v>
      </c>
      <c r="BL146" s="15" t="s">
        <v>138</v>
      </c>
      <c r="BM146" s="228" t="s">
        <v>493</v>
      </c>
    </row>
    <row r="147" s="2" customFormat="1">
      <c r="A147" s="36"/>
      <c r="B147" s="37"/>
      <c r="C147" s="38"/>
      <c r="D147" s="230" t="s">
        <v>140</v>
      </c>
      <c r="E147" s="38"/>
      <c r="F147" s="231" t="s">
        <v>280</v>
      </c>
      <c r="G147" s="38"/>
      <c r="H147" s="38"/>
      <c r="I147" s="232"/>
      <c r="J147" s="38"/>
      <c r="K147" s="38"/>
      <c r="L147" s="42"/>
      <c r="M147" s="233"/>
      <c r="N147" s="23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140</v>
      </c>
      <c r="AU147" s="15" t="s">
        <v>90</v>
      </c>
    </row>
    <row r="148" s="13" customFormat="1">
      <c r="A148" s="13"/>
      <c r="B148" s="235"/>
      <c r="C148" s="236"/>
      <c r="D148" s="230" t="s">
        <v>141</v>
      </c>
      <c r="E148" s="237" t="s">
        <v>1</v>
      </c>
      <c r="F148" s="238" t="s">
        <v>487</v>
      </c>
      <c r="G148" s="236"/>
      <c r="H148" s="239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141</v>
      </c>
      <c r="AU148" s="245" t="s">
        <v>90</v>
      </c>
      <c r="AV148" s="13" t="s">
        <v>90</v>
      </c>
      <c r="AW148" s="13" t="s">
        <v>36</v>
      </c>
      <c r="AX148" s="13" t="s">
        <v>88</v>
      </c>
      <c r="AY148" s="245" t="s">
        <v>130</v>
      </c>
    </row>
    <row r="149" s="2" customFormat="1" ht="21.75" customHeight="1">
      <c r="A149" s="36"/>
      <c r="B149" s="37"/>
      <c r="C149" s="246" t="s">
        <v>217</v>
      </c>
      <c r="D149" s="246" t="s">
        <v>150</v>
      </c>
      <c r="E149" s="247" t="s">
        <v>296</v>
      </c>
      <c r="F149" s="248" t="s">
        <v>297</v>
      </c>
      <c r="G149" s="249" t="s">
        <v>204</v>
      </c>
      <c r="H149" s="250">
        <v>1</v>
      </c>
      <c r="I149" s="251"/>
      <c r="J149" s="252">
        <f>ROUND(I149*H149,2)</f>
        <v>0</v>
      </c>
      <c r="K149" s="248" t="s">
        <v>154</v>
      </c>
      <c r="L149" s="42"/>
      <c r="M149" s="253" t="s">
        <v>1</v>
      </c>
      <c r="N149" s="254" t="s">
        <v>45</v>
      </c>
      <c r="O149" s="8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8" t="s">
        <v>138</v>
      </c>
      <c r="AT149" s="228" t="s">
        <v>150</v>
      </c>
      <c r="AU149" s="228" t="s">
        <v>90</v>
      </c>
      <c r="AY149" s="15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5" t="s">
        <v>88</v>
      </c>
      <c r="BK149" s="229">
        <f>ROUND(I149*H149,2)</f>
        <v>0</v>
      </c>
      <c r="BL149" s="15" t="s">
        <v>138</v>
      </c>
      <c r="BM149" s="228" t="s">
        <v>494</v>
      </c>
    </row>
    <row r="150" s="2" customFormat="1">
      <c r="A150" s="36"/>
      <c r="B150" s="37"/>
      <c r="C150" s="38"/>
      <c r="D150" s="230" t="s">
        <v>140</v>
      </c>
      <c r="E150" s="38"/>
      <c r="F150" s="231" t="s">
        <v>299</v>
      </c>
      <c r="G150" s="38"/>
      <c r="H150" s="38"/>
      <c r="I150" s="232"/>
      <c r="J150" s="38"/>
      <c r="K150" s="38"/>
      <c r="L150" s="42"/>
      <c r="M150" s="233"/>
      <c r="N150" s="23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140</v>
      </c>
      <c r="AU150" s="15" t="s">
        <v>90</v>
      </c>
    </row>
    <row r="151" s="13" customFormat="1">
      <c r="A151" s="13"/>
      <c r="B151" s="235"/>
      <c r="C151" s="236"/>
      <c r="D151" s="230" t="s">
        <v>141</v>
      </c>
      <c r="E151" s="237" t="s">
        <v>1</v>
      </c>
      <c r="F151" s="238" t="s">
        <v>487</v>
      </c>
      <c r="G151" s="236"/>
      <c r="H151" s="239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141</v>
      </c>
      <c r="AU151" s="245" t="s">
        <v>90</v>
      </c>
      <c r="AV151" s="13" t="s">
        <v>90</v>
      </c>
      <c r="AW151" s="13" t="s">
        <v>36</v>
      </c>
      <c r="AX151" s="13" t="s">
        <v>88</v>
      </c>
      <c r="AY151" s="245" t="s">
        <v>130</v>
      </c>
    </row>
    <row r="152" s="2" customFormat="1" ht="21.75" customHeight="1">
      <c r="A152" s="36"/>
      <c r="B152" s="37"/>
      <c r="C152" s="246" t="s">
        <v>222</v>
      </c>
      <c r="D152" s="246" t="s">
        <v>150</v>
      </c>
      <c r="E152" s="247" t="s">
        <v>304</v>
      </c>
      <c r="F152" s="248" t="s">
        <v>305</v>
      </c>
      <c r="G152" s="249" t="s">
        <v>204</v>
      </c>
      <c r="H152" s="250">
        <v>6</v>
      </c>
      <c r="I152" s="251"/>
      <c r="J152" s="252">
        <f>ROUND(I152*H152,2)</f>
        <v>0</v>
      </c>
      <c r="K152" s="248" t="s">
        <v>154</v>
      </c>
      <c r="L152" s="42"/>
      <c r="M152" s="253" t="s">
        <v>1</v>
      </c>
      <c r="N152" s="254" t="s">
        <v>45</v>
      </c>
      <c r="O152" s="89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8" t="s">
        <v>138</v>
      </c>
      <c r="AT152" s="228" t="s">
        <v>150</v>
      </c>
      <c r="AU152" s="228" t="s">
        <v>90</v>
      </c>
      <c r="AY152" s="15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5" t="s">
        <v>88</v>
      </c>
      <c r="BK152" s="229">
        <f>ROUND(I152*H152,2)</f>
        <v>0</v>
      </c>
      <c r="BL152" s="15" t="s">
        <v>138</v>
      </c>
      <c r="BM152" s="228" t="s">
        <v>495</v>
      </c>
    </row>
    <row r="153" s="2" customFormat="1">
      <c r="A153" s="36"/>
      <c r="B153" s="37"/>
      <c r="C153" s="38"/>
      <c r="D153" s="230" t="s">
        <v>140</v>
      </c>
      <c r="E153" s="38"/>
      <c r="F153" s="231" t="s">
        <v>307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140</v>
      </c>
      <c r="AU153" s="15" t="s">
        <v>90</v>
      </c>
    </row>
    <row r="154" s="13" customFormat="1">
      <c r="A154" s="13"/>
      <c r="B154" s="235"/>
      <c r="C154" s="236"/>
      <c r="D154" s="230" t="s">
        <v>141</v>
      </c>
      <c r="E154" s="237" t="s">
        <v>1</v>
      </c>
      <c r="F154" s="238" t="s">
        <v>489</v>
      </c>
      <c r="G154" s="236"/>
      <c r="H154" s="239">
        <v>6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141</v>
      </c>
      <c r="AU154" s="245" t="s">
        <v>90</v>
      </c>
      <c r="AV154" s="13" t="s">
        <v>90</v>
      </c>
      <c r="AW154" s="13" t="s">
        <v>36</v>
      </c>
      <c r="AX154" s="13" t="s">
        <v>88</v>
      </c>
      <c r="AY154" s="245" t="s">
        <v>130</v>
      </c>
    </row>
    <row r="155" s="2" customFormat="1" ht="21.75" customHeight="1">
      <c r="A155" s="36"/>
      <c r="B155" s="37"/>
      <c r="C155" s="246" t="s">
        <v>8</v>
      </c>
      <c r="D155" s="246" t="s">
        <v>150</v>
      </c>
      <c r="E155" s="247" t="s">
        <v>300</v>
      </c>
      <c r="F155" s="248" t="s">
        <v>301</v>
      </c>
      <c r="G155" s="249" t="s">
        <v>204</v>
      </c>
      <c r="H155" s="250">
        <v>1</v>
      </c>
      <c r="I155" s="251"/>
      <c r="J155" s="252">
        <f>ROUND(I155*H155,2)</f>
        <v>0</v>
      </c>
      <c r="K155" s="248" t="s">
        <v>154</v>
      </c>
      <c r="L155" s="42"/>
      <c r="M155" s="253" t="s">
        <v>1</v>
      </c>
      <c r="N155" s="254" t="s">
        <v>45</v>
      </c>
      <c r="O155" s="8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138</v>
      </c>
      <c r="AT155" s="228" t="s">
        <v>150</v>
      </c>
      <c r="AU155" s="228" t="s">
        <v>90</v>
      </c>
      <c r="AY155" s="15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88</v>
      </c>
      <c r="BK155" s="229">
        <f>ROUND(I155*H155,2)</f>
        <v>0</v>
      </c>
      <c r="BL155" s="15" t="s">
        <v>138</v>
      </c>
      <c r="BM155" s="228" t="s">
        <v>496</v>
      </c>
    </row>
    <row r="156" s="2" customFormat="1">
      <c r="A156" s="36"/>
      <c r="B156" s="37"/>
      <c r="C156" s="38"/>
      <c r="D156" s="230" t="s">
        <v>140</v>
      </c>
      <c r="E156" s="38"/>
      <c r="F156" s="231" t="s">
        <v>303</v>
      </c>
      <c r="G156" s="38"/>
      <c r="H156" s="38"/>
      <c r="I156" s="232"/>
      <c r="J156" s="38"/>
      <c r="K156" s="38"/>
      <c r="L156" s="42"/>
      <c r="M156" s="233"/>
      <c r="N156" s="23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140</v>
      </c>
      <c r="AU156" s="15" t="s">
        <v>90</v>
      </c>
    </row>
    <row r="157" s="13" customFormat="1">
      <c r="A157" s="13"/>
      <c r="B157" s="235"/>
      <c r="C157" s="236"/>
      <c r="D157" s="230" t="s">
        <v>141</v>
      </c>
      <c r="E157" s="237" t="s">
        <v>1</v>
      </c>
      <c r="F157" s="238" t="s">
        <v>487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141</v>
      </c>
      <c r="AU157" s="245" t="s">
        <v>90</v>
      </c>
      <c r="AV157" s="13" t="s">
        <v>90</v>
      </c>
      <c r="AW157" s="13" t="s">
        <v>36</v>
      </c>
      <c r="AX157" s="13" t="s">
        <v>88</v>
      </c>
      <c r="AY157" s="245" t="s">
        <v>130</v>
      </c>
    </row>
    <row r="158" s="2" customFormat="1" ht="33" customHeight="1">
      <c r="A158" s="36"/>
      <c r="B158" s="37"/>
      <c r="C158" s="246" t="s">
        <v>231</v>
      </c>
      <c r="D158" s="246" t="s">
        <v>150</v>
      </c>
      <c r="E158" s="247" t="s">
        <v>497</v>
      </c>
      <c r="F158" s="248" t="s">
        <v>498</v>
      </c>
      <c r="G158" s="249" t="s">
        <v>153</v>
      </c>
      <c r="H158" s="250">
        <v>1373.7000000000001</v>
      </c>
      <c r="I158" s="251"/>
      <c r="J158" s="252">
        <f>ROUND(I158*H158,2)</f>
        <v>0</v>
      </c>
      <c r="K158" s="248" t="s">
        <v>154</v>
      </c>
      <c r="L158" s="42"/>
      <c r="M158" s="253" t="s">
        <v>1</v>
      </c>
      <c r="N158" s="254" t="s">
        <v>45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138</v>
      </c>
      <c r="AT158" s="228" t="s">
        <v>150</v>
      </c>
      <c r="AU158" s="228" t="s">
        <v>90</v>
      </c>
      <c r="AY158" s="15" t="s">
        <v>130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88</v>
      </c>
      <c r="BK158" s="229">
        <f>ROUND(I158*H158,2)</f>
        <v>0</v>
      </c>
      <c r="BL158" s="15" t="s">
        <v>138</v>
      </c>
      <c r="BM158" s="228" t="s">
        <v>499</v>
      </c>
    </row>
    <row r="159" s="2" customFormat="1">
      <c r="A159" s="36"/>
      <c r="B159" s="37"/>
      <c r="C159" s="38"/>
      <c r="D159" s="230" t="s">
        <v>140</v>
      </c>
      <c r="E159" s="38"/>
      <c r="F159" s="231" t="s">
        <v>500</v>
      </c>
      <c r="G159" s="38"/>
      <c r="H159" s="38"/>
      <c r="I159" s="232"/>
      <c r="J159" s="38"/>
      <c r="K159" s="38"/>
      <c r="L159" s="42"/>
      <c r="M159" s="233"/>
      <c r="N159" s="23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140</v>
      </c>
      <c r="AU159" s="15" t="s">
        <v>90</v>
      </c>
    </row>
    <row r="160" s="13" customFormat="1">
      <c r="A160" s="13"/>
      <c r="B160" s="235"/>
      <c r="C160" s="236"/>
      <c r="D160" s="230" t="s">
        <v>141</v>
      </c>
      <c r="E160" s="237" t="s">
        <v>1</v>
      </c>
      <c r="F160" s="238" t="s">
        <v>501</v>
      </c>
      <c r="G160" s="236"/>
      <c r="H160" s="239">
        <v>1290.0999999999999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141</v>
      </c>
      <c r="AU160" s="245" t="s">
        <v>90</v>
      </c>
      <c r="AV160" s="13" t="s">
        <v>90</v>
      </c>
      <c r="AW160" s="13" t="s">
        <v>36</v>
      </c>
      <c r="AX160" s="13" t="s">
        <v>80</v>
      </c>
      <c r="AY160" s="245" t="s">
        <v>130</v>
      </c>
    </row>
    <row r="161" s="13" customFormat="1">
      <c r="A161" s="13"/>
      <c r="B161" s="235"/>
      <c r="C161" s="236"/>
      <c r="D161" s="230" t="s">
        <v>141</v>
      </c>
      <c r="E161" s="237" t="s">
        <v>1</v>
      </c>
      <c r="F161" s="238" t="s">
        <v>502</v>
      </c>
      <c r="G161" s="236"/>
      <c r="H161" s="239">
        <v>30.899999999999999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141</v>
      </c>
      <c r="AU161" s="245" t="s">
        <v>90</v>
      </c>
      <c r="AV161" s="13" t="s">
        <v>90</v>
      </c>
      <c r="AW161" s="13" t="s">
        <v>36</v>
      </c>
      <c r="AX161" s="13" t="s">
        <v>80</v>
      </c>
      <c r="AY161" s="245" t="s">
        <v>130</v>
      </c>
    </row>
    <row r="162" s="13" customFormat="1">
      <c r="A162" s="13"/>
      <c r="B162" s="235"/>
      <c r="C162" s="236"/>
      <c r="D162" s="230" t="s">
        <v>141</v>
      </c>
      <c r="E162" s="237" t="s">
        <v>1</v>
      </c>
      <c r="F162" s="238" t="s">
        <v>503</v>
      </c>
      <c r="G162" s="236"/>
      <c r="H162" s="239">
        <v>10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141</v>
      </c>
      <c r="AU162" s="245" t="s">
        <v>90</v>
      </c>
      <c r="AV162" s="13" t="s">
        <v>90</v>
      </c>
      <c r="AW162" s="13" t="s">
        <v>36</v>
      </c>
      <c r="AX162" s="13" t="s">
        <v>80</v>
      </c>
      <c r="AY162" s="245" t="s">
        <v>130</v>
      </c>
    </row>
    <row r="163" s="13" customFormat="1">
      <c r="A163" s="13"/>
      <c r="B163" s="235"/>
      <c r="C163" s="236"/>
      <c r="D163" s="230" t="s">
        <v>141</v>
      </c>
      <c r="E163" s="237" t="s">
        <v>1</v>
      </c>
      <c r="F163" s="238" t="s">
        <v>504</v>
      </c>
      <c r="G163" s="236"/>
      <c r="H163" s="239">
        <v>35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141</v>
      </c>
      <c r="AU163" s="245" t="s">
        <v>90</v>
      </c>
      <c r="AV163" s="13" t="s">
        <v>90</v>
      </c>
      <c r="AW163" s="13" t="s">
        <v>36</v>
      </c>
      <c r="AX163" s="13" t="s">
        <v>80</v>
      </c>
      <c r="AY163" s="245" t="s">
        <v>130</v>
      </c>
    </row>
    <row r="164" s="13" customFormat="1">
      <c r="A164" s="13"/>
      <c r="B164" s="235"/>
      <c r="C164" s="236"/>
      <c r="D164" s="230" t="s">
        <v>141</v>
      </c>
      <c r="E164" s="237" t="s">
        <v>1</v>
      </c>
      <c r="F164" s="238" t="s">
        <v>505</v>
      </c>
      <c r="G164" s="236"/>
      <c r="H164" s="239">
        <v>7.7000000000000002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141</v>
      </c>
      <c r="AU164" s="245" t="s">
        <v>90</v>
      </c>
      <c r="AV164" s="13" t="s">
        <v>90</v>
      </c>
      <c r="AW164" s="13" t="s">
        <v>36</v>
      </c>
      <c r="AX164" s="13" t="s">
        <v>80</v>
      </c>
      <c r="AY164" s="245" t="s">
        <v>130</v>
      </c>
    </row>
    <row r="165" s="2" customFormat="1" ht="24.15" customHeight="1">
      <c r="A165" s="36"/>
      <c r="B165" s="37"/>
      <c r="C165" s="246" t="s">
        <v>329</v>
      </c>
      <c r="D165" s="246" t="s">
        <v>150</v>
      </c>
      <c r="E165" s="247" t="s">
        <v>282</v>
      </c>
      <c r="F165" s="248" t="s">
        <v>283</v>
      </c>
      <c r="G165" s="249" t="s">
        <v>204</v>
      </c>
      <c r="H165" s="250">
        <v>1</v>
      </c>
      <c r="I165" s="251"/>
      <c r="J165" s="252">
        <f>ROUND(I165*H165,2)</f>
        <v>0</v>
      </c>
      <c r="K165" s="248" t="s">
        <v>154</v>
      </c>
      <c r="L165" s="42"/>
      <c r="M165" s="253" t="s">
        <v>1</v>
      </c>
      <c r="N165" s="254" t="s">
        <v>45</v>
      </c>
      <c r="O165" s="89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8" t="s">
        <v>138</v>
      </c>
      <c r="AT165" s="228" t="s">
        <v>150</v>
      </c>
      <c r="AU165" s="228" t="s">
        <v>90</v>
      </c>
      <c r="AY165" s="15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88</v>
      </c>
      <c r="BK165" s="229">
        <f>ROUND(I165*H165,2)</f>
        <v>0</v>
      </c>
      <c r="BL165" s="15" t="s">
        <v>138</v>
      </c>
      <c r="BM165" s="228" t="s">
        <v>506</v>
      </c>
    </row>
    <row r="166" s="2" customFormat="1">
      <c r="A166" s="36"/>
      <c r="B166" s="37"/>
      <c r="C166" s="38"/>
      <c r="D166" s="230" t="s">
        <v>140</v>
      </c>
      <c r="E166" s="38"/>
      <c r="F166" s="231" t="s">
        <v>285</v>
      </c>
      <c r="G166" s="38"/>
      <c r="H166" s="38"/>
      <c r="I166" s="232"/>
      <c r="J166" s="38"/>
      <c r="K166" s="38"/>
      <c r="L166" s="42"/>
      <c r="M166" s="233"/>
      <c r="N166" s="23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140</v>
      </c>
      <c r="AU166" s="15" t="s">
        <v>90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487</v>
      </c>
      <c r="G167" s="236"/>
      <c r="H167" s="239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90</v>
      </c>
      <c r="AV167" s="13" t="s">
        <v>90</v>
      </c>
      <c r="AW167" s="13" t="s">
        <v>36</v>
      </c>
      <c r="AX167" s="13" t="s">
        <v>88</v>
      </c>
      <c r="AY167" s="245" t="s">
        <v>130</v>
      </c>
    </row>
    <row r="168" s="2" customFormat="1" ht="24.15" customHeight="1">
      <c r="A168" s="36"/>
      <c r="B168" s="37"/>
      <c r="C168" s="246" t="s">
        <v>281</v>
      </c>
      <c r="D168" s="246" t="s">
        <v>150</v>
      </c>
      <c r="E168" s="247" t="s">
        <v>287</v>
      </c>
      <c r="F168" s="248" t="s">
        <v>288</v>
      </c>
      <c r="G168" s="249" t="s">
        <v>204</v>
      </c>
      <c r="H168" s="250">
        <v>6</v>
      </c>
      <c r="I168" s="251"/>
      <c r="J168" s="252">
        <f>ROUND(I168*H168,2)</f>
        <v>0</v>
      </c>
      <c r="K168" s="248" t="s">
        <v>154</v>
      </c>
      <c r="L168" s="42"/>
      <c r="M168" s="253" t="s">
        <v>1</v>
      </c>
      <c r="N168" s="254" t="s">
        <v>45</v>
      </c>
      <c r="O168" s="8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138</v>
      </c>
      <c r="AT168" s="228" t="s">
        <v>150</v>
      </c>
      <c r="AU168" s="228" t="s">
        <v>90</v>
      </c>
      <c r="AY168" s="15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88</v>
      </c>
      <c r="BK168" s="229">
        <f>ROUND(I168*H168,2)</f>
        <v>0</v>
      </c>
      <c r="BL168" s="15" t="s">
        <v>138</v>
      </c>
      <c r="BM168" s="228" t="s">
        <v>507</v>
      </c>
    </row>
    <row r="169" s="2" customFormat="1">
      <c r="A169" s="36"/>
      <c r="B169" s="37"/>
      <c r="C169" s="38"/>
      <c r="D169" s="230" t="s">
        <v>140</v>
      </c>
      <c r="E169" s="38"/>
      <c r="F169" s="231" t="s">
        <v>290</v>
      </c>
      <c r="G169" s="38"/>
      <c r="H169" s="38"/>
      <c r="I169" s="232"/>
      <c r="J169" s="38"/>
      <c r="K169" s="38"/>
      <c r="L169" s="42"/>
      <c r="M169" s="233"/>
      <c r="N169" s="23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140</v>
      </c>
      <c r="AU169" s="15" t="s">
        <v>90</v>
      </c>
    </row>
    <row r="170" s="13" customFormat="1">
      <c r="A170" s="13"/>
      <c r="B170" s="235"/>
      <c r="C170" s="236"/>
      <c r="D170" s="230" t="s">
        <v>141</v>
      </c>
      <c r="E170" s="237" t="s">
        <v>1</v>
      </c>
      <c r="F170" s="238" t="s">
        <v>489</v>
      </c>
      <c r="G170" s="236"/>
      <c r="H170" s="239">
        <v>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141</v>
      </c>
      <c r="AU170" s="245" t="s">
        <v>90</v>
      </c>
      <c r="AV170" s="13" t="s">
        <v>90</v>
      </c>
      <c r="AW170" s="13" t="s">
        <v>36</v>
      </c>
      <c r="AX170" s="13" t="s">
        <v>88</v>
      </c>
      <c r="AY170" s="245" t="s">
        <v>130</v>
      </c>
    </row>
    <row r="171" s="2" customFormat="1" ht="24.15" customHeight="1">
      <c r="A171" s="36"/>
      <c r="B171" s="37"/>
      <c r="C171" s="246" t="s">
        <v>286</v>
      </c>
      <c r="D171" s="246" t="s">
        <v>150</v>
      </c>
      <c r="E171" s="247" t="s">
        <v>292</v>
      </c>
      <c r="F171" s="248" t="s">
        <v>293</v>
      </c>
      <c r="G171" s="249" t="s">
        <v>204</v>
      </c>
      <c r="H171" s="250">
        <v>1</v>
      </c>
      <c r="I171" s="251"/>
      <c r="J171" s="252">
        <f>ROUND(I171*H171,2)</f>
        <v>0</v>
      </c>
      <c r="K171" s="248" t="s">
        <v>154</v>
      </c>
      <c r="L171" s="42"/>
      <c r="M171" s="253" t="s">
        <v>1</v>
      </c>
      <c r="N171" s="254" t="s">
        <v>45</v>
      </c>
      <c r="O171" s="8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8" t="s">
        <v>138</v>
      </c>
      <c r="AT171" s="228" t="s">
        <v>150</v>
      </c>
      <c r="AU171" s="228" t="s">
        <v>90</v>
      </c>
      <c r="AY171" s="15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5" t="s">
        <v>88</v>
      </c>
      <c r="BK171" s="229">
        <f>ROUND(I171*H171,2)</f>
        <v>0</v>
      </c>
      <c r="BL171" s="15" t="s">
        <v>138</v>
      </c>
      <c r="BM171" s="228" t="s">
        <v>508</v>
      </c>
    </row>
    <row r="172" s="2" customFormat="1">
      <c r="A172" s="36"/>
      <c r="B172" s="37"/>
      <c r="C172" s="38"/>
      <c r="D172" s="230" t="s">
        <v>140</v>
      </c>
      <c r="E172" s="38"/>
      <c r="F172" s="231" t="s">
        <v>295</v>
      </c>
      <c r="G172" s="38"/>
      <c r="H172" s="38"/>
      <c r="I172" s="232"/>
      <c r="J172" s="38"/>
      <c r="K172" s="38"/>
      <c r="L172" s="42"/>
      <c r="M172" s="233"/>
      <c r="N172" s="234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140</v>
      </c>
      <c r="AU172" s="15" t="s">
        <v>90</v>
      </c>
    </row>
    <row r="173" s="13" customFormat="1">
      <c r="A173" s="13"/>
      <c r="B173" s="235"/>
      <c r="C173" s="236"/>
      <c r="D173" s="230" t="s">
        <v>141</v>
      </c>
      <c r="E173" s="237" t="s">
        <v>1</v>
      </c>
      <c r="F173" s="238" t="s">
        <v>487</v>
      </c>
      <c r="G173" s="236"/>
      <c r="H173" s="239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141</v>
      </c>
      <c r="AU173" s="245" t="s">
        <v>90</v>
      </c>
      <c r="AV173" s="13" t="s">
        <v>90</v>
      </c>
      <c r="AW173" s="13" t="s">
        <v>36</v>
      </c>
      <c r="AX173" s="13" t="s">
        <v>88</v>
      </c>
      <c r="AY173" s="245" t="s">
        <v>130</v>
      </c>
    </row>
    <row r="174" s="2" customFormat="1" ht="24.15" customHeight="1">
      <c r="A174" s="36"/>
      <c r="B174" s="37"/>
      <c r="C174" s="246" t="s">
        <v>479</v>
      </c>
      <c r="D174" s="246" t="s">
        <v>150</v>
      </c>
      <c r="E174" s="247" t="s">
        <v>309</v>
      </c>
      <c r="F174" s="248" t="s">
        <v>310</v>
      </c>
      <c r="G174" s="249" t="s">
        <v>204</v>
      </c>
      <c r="H174" s="250">
        <v>1</v>
      </c>
      <c r="I174" s="251"/>
      <c r="J174" s="252">
        <f>ROUND(I174*H174,2)</f>
        <v>0</v>
      </c>
      <c r="K174" s="248" t="s">
        <v>154</v>
      </c>
      <c r="L174" s="42"/>
      <c r="M174" s="253" t="s">
        <v>1</v>
      </c>
      <c r="N174" s="254" t="s">
        <v>45</v>
      </c>
      <c r="O174" s="8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8" t="s">
        <v>138</v>
      </c>
      <c r="AT174" s="228" t="s">
        <v>150</v>
      </c>
      <c r="AU174" s="228" t="s">
        <v>90</v>
      </c>
      <c r="AY174" s="15" t="s">
        <v>130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5" t="s">
        <v>88</v>
      </c>
      <c r="BK174" s="229">
        <f>ROUND(I174*H174,2)</f>
        <v>0</v>
      </c>
      <c r="BL174" s="15" t="s">
        <v>138</v>
      </c>
      <c r="BM174" s="228" t="s">
        <v>509</v>
      </c>
    </row>
    <row r="175" s="2" customFormat="1">
      <c r="A175" s="36"/>
      <c r="B175" s="37"/>
      <c r="C175" s="38"/>
      <c r="D175" s="230" t="s">
        <v>140</v>
      </c>
      <c r="E175" s="38"/>
      <c r="F175" s="231" t="s">
        <v>312</v>
      </c>
      <c r="G175" s="38"/>
      <c r="H175" s="38"/>
      <c r="I175" s="232"/>
      <c r="J175" s="38"/>
      <c r="K175" s="38"/>
      <c r="L175" s="42"/>
      <c r="M175" s="233"/>
      <c r="N175" s="23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140</v>
      </c>
      <c r="AU175" s="15" t="s">
        <v>90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487</v>
      </c>
      <c r="G176" s="236"/>
      <c r="H176" s="239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90</v>
      </c>
      <c r="AV176" s="13" t="s">
        <v>90</v>
      </c>
      <c r="AW176" s="13" t="s">
        <v>36</v>
      </c>
      <c r="AX176" s="13" t="s">
        <v>88</v>
      </c>
      <c r="AY176" s="245" t="s">
        <v>130</v>
      </c>
    </row>
    <row r="177" s="2" customFormat="1" ht="24.15" customHeight="1">
      <c r="A177" s="36"/>
      <c r="B177" s="37"/>
      <c r="C177" s="246" t="s">
        <v>308</v>
      </c>
      <c r="D177" s="246" t="s">
        <v>150</v>
      </c>
      <c r="E177" s="247" t="s">
        <v>314</v>
      </c>
      <c r="F177" s="248" t="s">
        <v>315</v>
      </c>
      <c r="G177" s="249" t="s">
        <v>204</v>
      </c>
      <c r="H177" s="250">
        <v>6</v>
      </c>
      <c r="I177" s="251"/>
      <c r="J177" s="252">
        <f>ROUND(I177*H177,2)</f>
        <v>0</v>
      </c>
      <c r="K177" s="248" t="s">
        <v>154</v>
      </c>
      <c r="L177" s="42"/>
      <c r="M177" s="253" t="s">
        <v>1</v>
      </c>
      <c r="N177" s="254" t="s">
        <v>45</v>
      </c>
      <c r="O177" s="8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8" t="s">
        <v>138</v>
      </c>
      <c r="AT177" s="228" t="s">
        <v>150</v>
      </c>
      <c r="AU177" s="228" t="s">
        <v>90</v>
      </c>
      <c r="AY177" s="15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88</v>
      </c>
      <c r="BK177" s="229">
        <f>ROUND(I177*H177,2)</f>
        <v>0</v>
      </c>
      <c r="BL177" s="15" t="s">
        <v>138</v>
      </c>
      <c r="BM177" s="228" t="s">
        <v>510</v>
      </c>
    </row>
    <row r="178" s="2" customFormat="1">
      <c r="A178" s="36"/>
      <c r="B178" s="37"/>
      <c r="C178" s="38"/>
      <c r="D178" s="230" t="s">
        <v>140</v>
      </c>
      <c r="E178" s="38"/>
      <c r="F178" s="231" t="s">
        <v>317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140</v>
      </c>
      <c r="AU178" s="15" t="s">
        <v>90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489</v>
      </c>
      <c r="G179" s="236"/>
      <c r="H179" s="239">
        <v>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90</v>
      </c>
      <c r="AV179" s="13" t="s">
        <v>90</v>
      </c>
      <c r="AW179" s="13" t="s">
        <v>36</v>
      </c>
      <c r="AX179" s="13" t="s">
        <v>88</v>
      </c>
      <c r="AY179" s="245" t="s">
        <v>130</v>
      </c>
    </row>
    <row r="180" s="2" customFormat="1" ht="24.15" customHeight="1">
      <c r="A180" s="36"/>
      <c r="B180" s="37"/>
      <c r="C180" s="246" t="s">
        <v>318</v>
      </c>
      <c r="D180" s="246" t="s">
        <v>150</v>
      </c>
      <c r="E180" s="247" t="s">
        <v>319</v>
      </c>
      <c r="F180" s="248" t="s">
        <v>320</v>
      </c>
      <c r="G180" s="249" t="s">
        <v>204</v>
      </c>
      <c r="H180" s="250">
        <v>1</v>
      </c>
      <c r="I180" s="251"/>
      <c r="J180" s="252">
        <f>ROUND(I180*H180,2)</f>
        <v>0</v>
      </c>
      <c r="K180" s="248" t="s">
        <v>154</v>
      </c>
      <c r="L180" s="42"/>
      <c r="M180" s="253" t="s">
        <v>1</v>
      </c>
      <c r="N180" s="254" t="s">
        <v>45</v>
      </c>
      <c r="O180" s="89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138</v>
      </c>
      <c r="AT180" s="228" t="s">
        <v>150</v>
      </c>
      <c r="AU180" s="228" t="s">
        <v>90</v>
      </c>
      <c r="AY180" s="15" t="s">
        <v>130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88</v>
      </c>
      <c r="BK180" s="229">
        <f>ROUND(I180*H180,2)</f>
        <v>0</v>
      </c>
      <c r="BL180" s="15" t="s">
        <v>138</v>
      </c>
      <c r="BM180" s="228" t="s">
        <v>511</v>
      </c>
    </row>
    <row r="181" s="2" customFormat="1">
      <c r="A181" s="36"/>
      <c r="B181" s="37"/>
      <c r="C181" s="38"/>
      <c r="D181" s="230" t="s">
        <v>140</v>
      </c>
      <c r="E181" s="38"/>
      <c r="F181" s="231" t="s">
        <v>322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90</v>
      </c>
    </row>
    <row r="182" s="13" customFormat="1">
      <c r="A182" s="13"/>
      <c r="B182" s="235"/>
      <c r="C182" s="236"/>
      <c r="D182" s="230" t="s">
        <v>141</v>
      </c>
      <c r="E182" s="237" t="s">
        <v>1</v>
      </c>
      <c r="F182" s="238" t="s">
        <v>487</v>
      </c>
      <c r="G182" s="236"/>
      <c r="H182" s="239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90</v>
      </c>
      <c r="AV182" s="13" t="s">
        <v>90</v>
      </c>
      <c r="AW182" s="13" t="s">
        <v>36</v>
      </c>
      <c r="AX182" s="13" t="s">
        <v>88</v>
      </c>
      <c r="AY182" s="245" t="s">
        <v>130</v>
      </c>
    </row>
    <row r="183" s="2" customFormat="1" ht="24.15" customHeight="1">
      <c r="A183" s="36"/>
      <c r="B183" s="37"/>
      <c r="C183" s="246" t="s">
        <v>313</v>
      </c>
      <c r="D183" s="246" t="s">
        <v>150</v>
      </c>
      <c r="E183" s="247" t="s">
        <v>324</v>
      </c>
      <c r="F183" s="248" t="s">
        <v>325</v>
      </c>
      <c r="G183" s="249" t="s">
        <v>204</v>
      </c>
      <c r="H183" s="250">
        <v>4</v>
      </c>
      <c r="I183" s="251"/>
      <c r="J183" s="252">
        <f>ROUND(I183*H183,2)</f>
        <v>0</v>
      </c>
      <c r="K183" s="248" t="s">
        <v>154</v>
      </c>
      <c r="L183" s="42"/>
      <c r="M183" s="253" t="s">
        <v>1</v>
      </c>
      <c r="N183" s="254" t="s">
        <v>45</v>
      </c>
      <c r="O183" s="8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138</v>
      </c>
      <c r="AT183" s="228" t="s">
        <v>150</v>
      </c>
      <c r="AU183" s="228" t="s">
        <v>90</v>
      </c>
      <c r="AY183" s="15" t="s">
        <v>130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88</v>
      </c>
      <c r="BK183" s="229">
        <f>ROUND(I183*H183,2)</f>
        <v>0</v>
      </c>
      <c r="BL183" s="15" t="s">
        <v>138</v>
      </c>
      <c r="BM183" s="228" t="s">
        <v>512</v>
      </c>
    </row>
    <row r="184" s="2" customFormat="1">
      <c r="A184" s="36"/>
      <c r="B184" s="37"/>
      <c r="C184" s="38"/>
      <c r="D184" s="230" t="s">
        <v>140</v>
      </c>
      <c r="E184" s="38"/>
      <c r="F184" s="231" t="s">
        <v>327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140</v>
      </c>
      <c r="AU184" s="15" t="s">
        <v>90</v>
      </c>
    </row>
    <row r="185" s="13" customFormat="1">
      <c r="A185" s="13"/>
      <c r="B185" s="235"/>
      <c r="C185" s="236"/>
      <c r="D185" s="230" t="s">
        <v>141</v>
      </c>
      <c r="E185" s="237" t="s">
        <v>1</v>
      </c>
      <c r="F185" s="238" t="s">
        <v>513</v>
      </c>
      <c r="G185" s="236"/>
      <c r="H185" s="239">
        <v>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141</v>
      </c>
      <c r="AU185" s="245" t="s">
        <v>90</v>
      </c>
      <c r="AV185" s="13" t="s">
        <v>90</v>
      </c>
      <c r="AW185" s="13" t="s">
        <v>36</v>
      </c>
      <c r="AX185" s="13" t="s">
        <v>88</v>
      </c>
      <c r="AY185" s="245" t="s">
        <v>130</v>
      </c>
    </row>
    <row r="186" s="2" customFormat="1" ht="24.15" customHeight="1">
      <c r="A186" s="36"/>
      <c r="B186" s="37"/>
      <c r="C186" s="246" t="s">
        <v>355</v>
      </c>
      <c r="D186" s="246" t="s">
        <v>150</v>
      </c>
      <c r="E186" s="247" t="s">
        <v>330</v>
      </c>
      <c r="F186" s="248" t="s">
        <v>331</v>
      </c>
      <c r="G186" s="249" t="s">
        <v>204</v>
      </c>
      <c r="H186" s="250">
        <v>24</v>
      </c>
      <c r="I186" s="251"/>
      <c r="J186" s="252">
        <f>ROUND(I186*H186,2)</f>
        <v>0</v>
      </c>
      <c r="K186" s="248" t="s">
        <v>1</v>
      </c>
      <c r="L186" s="42"/>
      <c r="M186" s="253" t="s">
        <v>1</v>
      </c>
      <c r="N186" s="254" t="s">
        <v>45</v>
      </c>
      <c r="O186" s="8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8" t="s">
        <v>138</v>
      </c>
      <c r="AT186" s="228" t="s">
        <v>150</v>
      </c>
      <c r="AU186" s="228" t="s">
        <v>90</v>
      </c>
      <c r="AY186" s="15" t="s">
        <v>130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88</v>
      </c>
      <c r="BK186" s="229">
        <f>ROUND(I186*H186,2)</f>
        <v>0</v>
      </c>
      <c r="BL186" s="15" t="s">
        <v>138</v>
      </c>
      <c r="BM186" s="228" t="s">
        <v>514</v>
      </c>
    </row>
    <row r="187" s="13" customFormat="1">
      <c r="A187" s="13"/>
      <c r="B187" s="235"/>
      <c r="C187" s="236"/>
      <c r="D187" s="230" t="s">
        <v>141</v>
      </c>
      <c r="E187" s="237" t="s">
        <v>1</v>
      </c>
      <c r="F187" s="238" t="s">
        <v>515</v>
      </c>
      <c r="G187" s="236"/>
      <c r="H187" s="239">
        <v>24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141</v>
      </c>
      <c r="AU187" s="245" t="s">
        <v>90</v>
      </c>
      <c r="AV187" s="13" t="s">
        <v>90</v>
      </c>
      <c r="AW187" s="13" t="s">
        <v>36</v>
      </c>
      <c r="AX187" s="13" t="s">
        <v>88</v>
      </c>
      <c r="AY187" s="245" t="s">
        <v>130</v>
      </c>
    </row>
    <row r="188" s="2" customFormat="1" ht="24.15" customHeight="1">
      <c r="A188" s="36"/>
      <c r="B188" s="37"/>
      <c r="C188" s="246" t="s">
        <v>334</v>
      </c>
      <c r="D188" s="246" t="s">
        <v>150</v>
      </c>
      <c r="E188" s="247" t="s">
        <v>335</v>
      </c>
      <c r="F188" s="248" t="s">
        <v>336</v>
      </c>
      <c r="G188" s="249" t="s">
        <v>204</v>
      </c>
      <c r="H188" s="250">
        <v>4</v>
      </c>
      <c r="I188" s="251"/>
      <c r="J188" s="252">
        <f>ROUND(I188*H188,2)</f>
        <v>0</v>
      </c>
      <c r="K188" s="248" t="s">
        <v>154</v>
      </c>
      <c r="L188" s="42"/>
      <c r="M188" s="253" t="s">
        <v>1</v>
      </c>
      <c r="N188" s="254" t="s">
        <v>45</v>
      </c>
      <c r="O188" s="8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8" t="s">
        <v>138</v>
      </c>
      <c r="AT188" s="228" t="s">
        <v>150</v>
      </c>
      <c r="AU188" s="228" t="s">
        <v>90</v>
      </c>
      <c r="AY188" s="15" t="s">
        <v>130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5" t="s">
        <v>88</v>
      </c>
      <c r="BK188" s="229">
        <f>ROUND(I188*H188,2)</f>
        <v>0</v>
      </c>
      <c r="BL188" s="15" t="s">
        <v>138</v>
      </c>
      <c r="BM188" s="228" t="s">
        <v>516</v>
      </c>
    </row>
    <row r="189" s="2" customFormat="1">
      <c r="A189" s="36"/>
      <c r="B189" s="37"/>
      <c r="C189" s="38"/>
      <c r="D189" s="230" t="s">
        <v>140</v>
      </c>
      <c r="E189" s="38"/>
      <c r="F189" s="231" t="s">
        <v>338</v>
      </c>
      <c r="G189" s="38"/>
      <c r="H189" s="38"/>
      <c r="I189" s="232"/>
      <c r="J189" s="38"/>
      <c r="K189" s="38"/>
      <c r="L189" s="42"/>
      <c r="M189" s="233"/>
      <c r="N189" s="234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140</v>
      </c>
      <c r="AU189" s="15" t="s">
        <v>90</v>
      </c>
    </row>
    <row r="190" s="13" customFormat="1">
      <c r="A190" s="13"/>
      <c r="B190" s="235"/>
      <c r="C190" s="236"/>
      <c r="D190" s="230" t="s">
        <v>141</v>
      </c>
      <c r="E190" s="237" t="s">
        <v>1</v>
      </c>
      <c r="F190" s="238" t="s">
        <v>513</v>
      </c>
      <c r="G190" s="236"/>
      <c r="H190" s="239">
        <v>4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141</v>
      </c>
      <c r="AU190" s="245" t="s">
        <v>90</v>
      </c>
      <c r="AV190" s="13" t="s">
        <v>90</v>
      </c>
      <c r="AW190" s="13" t="s">
        <v>36</v>
      </c>
      <c r="AX190" s="13" t="s">
        <v>88</v>
      </c>
      <c r="AY190" s="245" t="s">
        <v>130</v>
      </c>
    </row>
    <row r="191" s="2" customFormat="1" ht="16.5" customHeight="1">
      <c r="A191" s="36"/>
      <c r="B191" s="37"/>
      <c r="C191" s="216" t="s">
        <v>323</v>
      </c>
      <c r="D191" s="216" t="s">
        <v>132</v>
      </c>
      <c r="E191" s="217" t="s">
        <v>145</v>
      </c>
      <c r="F191" s="218" t="s">
        <v>146</v>
      </c>
      <c r="G191" s="219" t="s">
        <v>147</v>
      </c>
      <c r="H191" s="220">
        <v>1660.5</v>
      </c>
      <c r="I191" s="221"/>
      <c r="J191" s="222">
        <f>ROUND(I191*H191,2)</f>
        <v>0</v>
      </c>
      <c r="K191" s="218" t="s">
        <v>1</v>
      </c>
      <c r="L191" s="223"/>
      <c r="M191" s="224" t="s">
        <v>1</v>
      </c>
      <c r="N191" s="225" t="s">
        <v>45</v>
      </c>
      <c r="O191" s="89"/>
      <c r="P191" s="226">
        <f>O191*H191</f>
        <v>0</v>
      </c>
      <c r="Q191" s="226">
        <v>1</v>
      </c>
      <c r="R191" s="226">
        <f>Q191*H191</f>
        <v>1660.5</v>
      </c>
      <c r="S191" s="226">
        <v>0</v>
      </c>
      <c r="T191" s="22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8" t="s">
        <v>137</v>
      </c>
      <c r="AT191" s="228" t="s">
        <v>132</v>
      </c>
      <c r="AU191" s="228" t="s">
        <v>90</v>
      </c>
      <c r="AY191" s="15" t="s">
        <v>130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5" t="s">
        <v>88</v>
      </c>
      <c r="BK191" s="229">
        <f>ROUND(I191*H191,2)</f>
        <v>0</v>
      </c>
      <c r="BL191" s="15" t="s">
        <v>138</v>
      </c>
      <c r="BM191" s="228" t="s">
        <v>517</v>
      </c>
    </row>
    <row r="192" s="2" customFormat="1">
      <c r="A192" s="36"/>
      <c r="B192" s="37"/>
      <c r="C192" s="38"/>
      <c r="D192" s="230" t="s">
        <v>140</v>
      </c>
      <c r="E192" s="38"/>
      <c r="F192" s="231" t="s">
        <v>146</v>
      </c>
      <c r="G192" s="38"/>
      <c r="H192" s="38"/>
      <c r="I192" s="232"/>
      <c r="J192" s="38"/>
      <c r="K192" s="38"/>
      <c r="L192" s="42"/>
      <c r="M192" s="233"/>
      <c r="N192" s="234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140</v>
      </c>
      <c r="AU192" s="15" t="s">
        <v>90</v>
      </c>
    </row>
    <row r="193" s="13" customFormat="1">
      <c r="A193" s="13"/>
      <c r="B193" s="235"/>
      <c r="C193" s="236"/>
      <c r="D193" s="230" t="s">
        <v>141</v>
      </c>
      <c r="E193" s="237" t="s">
        <v>1</v>
      </c>
      <c r="F193" s="238" t="s">
        <v>518</v>
      </c>
      <c r="G193" s="236"/>
      <c r="H193" s="239">
        <v>1660.5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141</v>
      </c>
      <c r="AU193" s="245" t="s">
        <v>90</v>
      </c>
      <c r="AV193" s="13" t="s">
        <v>90</v>
      </c>
      <c r="AW193" s="13" t="s">
        <v>36</v>
      </c>
      <c r="AX193" s="13" t="s">
        <v>88</v>
      </c>
      <c r="AY193" s="245" t="s">
        <v>130</v>
      </c>
    </row>
    <row r="194" s="2" customFormat="1" ht="37.8" customHeight="1">
      <c r="A194" s="36"/>
      <c r="B194" s="37"/>
      <c r="C194" s="246" t="s">
        <v>236</v>
      </c>
      <c r="D194" s="246" t="s">
        <v>150</v>
      </c>
      <c r="E194" s="247" t="s">
        <v>159</v>
      </c>
      <c r="F194" s="248" t="s">
        <v>160</v>
      </c>
      <c r="G194" s="249" t="s">
        <v>153</v>
      </c>
      <c r="H194" s="250">
        <v>2195.8000000000002</v>
      </c>
      <c r="I194" s="251"/>
      <c r="J194" s="252">
        <f>ROUND(I194*H194,2)</f>
        <v>0</v>
      </c>
      <c r="K194" s="248" t="s">
        <v>154</v>
      </c>
      <c r="L194" s="42"/>
      <c r="M194" s="253" t="s">
        <v>1</v>
      </c>
      <c r="N194" s="254" t="s">
        <v>45</v>
      </c>
      <c r="O194" s="89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8" t="s">
        <v>138</v>
      </c>
      <c r="AT194" s="228" t="s">
        <v>150</v>
      </c>
      <c r="AU194" s="228" t="s">
        <v>90</v>
      </c>
      <c r="AY194" s="15" t="s">
        <v>130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5" t="s">
        <v>88</v>
      </c>
      <c r="BK194" s="229">
        <f>ROUND(I194*H194,2)</f>
        <v>0</v>
      </c>
      <c r="BL194" s="15" t="s">
        <v>138</v>
      </c>
      <c r="BM194" s="228" t="s">
        <v>519</v>
      </c>
    </row>
    <row r="195" s="2" customFormat="1">
      <c r="A195" s="36"/>
      <c r="B195" s="37"/>
      <c r="C195" s="38"/>
      <c r="D195" s="230" t="s">
        <v>140</v>
      </c>
      <c r="E195" s="38"/>
      <c r="F195" s="231" t="s">
        <v>162</v>
      </c>
      <c r="G195" s="38"/>
      <c r="H195" s="38"/>
      <c r="I195" s="232"/>
      <c r="J195" s="38"/>
      <c r="K195" s="38"/>
      <c r="L195" s="42"/>
      <c r="M195" s="233"/>
      <c r="N195" s="234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140</v>
      </c>
      <c r="AU195" s="15" t="s">
        <v>90</v>
      </c>
    </row>
    <row r="196" s="13" customFormat="1">
      <c r="A196" s="13"/>
      <c r="B196" s="235"/>
      <c r="C196" s="236"/>
      <c r="D196" s="230" t="s">
        <v>141</v>
      </c>
      <c r="E196" s="237" t="s">
        <v>1</v>
      </c>
      <c r="F196" s="238" t="s">
        <v>520</v>
      </c>
      <c r="G196" s="236"/>
      <c r="H196" s="239">
        <v>2154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141</v>
      </c>
      <c r="AU196" s="245" t="s">
        <v>90</v>
      </c>
      <c r="AV196" s="13" t="s">
        <v>90</v>
      </c>
      <c r="AW196" s="13" t="s">
        <v>36</v>
      </c>
      <c r="AX196" s="13" t="s">
        <v>80</v>
      </c>
      <c r="AY196" s="245" t="s">
        <v>130</v>
      </c>
    </row>
    <row r="197" s="13" customFormat="1">
      <c r="A197" s="13"/>
      <c r="B197" s="235"/>
      <c r="C197" s="236"/>
      <c r="D197" s="230" t="s">
        <v>141</v>
      </c>
      <c r="E197" s="237" t="s">
        <v>1</v>
      </c>
      <c r="F197" s="238" t="s">
        <v>521</v>
      </c>
      <c r="G197" s="236"/>
      <c r="H197" s="239">
        <v>41.799999999999997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141</v>
      </c>
      <c r="AU197" s="245" t="s">
        <v>90</v>
      </c>
      <c r="AV197" s="13" t="s">
        <v>90</v>
      </c>
      <c r="AW197" s="13" t="s">
        <v>36</v>
      </c>
      <c r="AX197" s="13" t="s">
        <v>80</v>
      </c>
      <c r="AY197" s="245" t="s">
        <v>130</v>
      </c>
    </row>
    <row r="198" s="2" customFormat="1" ht="21.75" customHeight="1">
      <c r="A198" s="36"/>
      <c r="B198" s="37"/>
      <c r="C198" s="216" t="s">
        <v>244</v>
      </c>
      <c r="D198" s="216" t="s">
        <v>132</v>
      </c>
      <c r="E198" s="217" t="s">
        <v>165</v>
      </c>
      <c r="F198" s="218" t="s">
        <v>166</v>
      </c>
      <c r="G198" s="219" t="s">
        <v>153</v>
      </c>
      <c r="H198" s="220">
        <v>2195.8000000000002</v>
      </c>
      <c r="I198" s="221"/>
      <c r="J198" s="222">
        <f>ROUND(I198*H198,2)</f>
        <v>0</v>
      </c>
      <c r="K198" s="218" t="s">
        <v>1</v>
      </c>
      <c r="L198" s="223"/>
      <c r="M198" s="224" t="s">
        <v>1</v>
      </c>
      <c r="N198" s="225" t="s">
        <v>45</v>
      </c>
      <c r="O198" s="89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8" t="s">
        <v>137</v>
      </c>
      <c r="AT198" s="228" t="s">
        <v>132</v>
      </c>
      <c r="AU198" s="228" t="s">
        <v>90</v>
      </c>
      <c r="AY198" s="15" t="s">
        <v>130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5" t="s">
        <v>88</v>
      </c>
      <c r="BK198" s="229">
        <f>ROUND(I198*H198,2)</f>
        <v>0</v>
      </c>
      <c r="BL198" s="15" t="s">
        <v>138</v>
      </c>
      <c r="BM198" s="228" t="s">
        <v>522</v>
      </c>
    </row>
    <row r="199" s="2" customFormat="1">
      <c r="A199" s="36"/>
      <c r="B199" s="37"/>
      <c r="C199" s="38"/>
      <c r="D199" s="230" t="s">
        <v>140</v>
      </c>
      <c r="E199" s="38"/>
      <c r="F199" s="231" t="s">
        <v>166</v>
      </c>
      <c r="G199" s="38"/>
      <c r="H199" s="38"/>
      <c r="I199" s="232"/>
      <c r="J199" s="38"/>
      <c r="K199" s="38"/>
      <c r="L199" s="42"/>
      <c r="M199" s="233"/>
      <c r="N199" s="234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140</v>
      </c>
      <c r="AU199" s="15" t="s">
        <v>90</v>
      </c>
    </row>
    <row r="200" s="2" customFormat="1">
      <c r="A200" s="36"/>
      <c r="B200" s="37"/>
      <c r="C200" s="38"/>
      <c r="D200" s="230" t="s">
        <v>168</v>
      </c>
      <c r="E200" s="38"/>
      <c r="F200" s="255" t="s">
        <v>169</v>
      </c>
      <c r="G200" s="38"/>
      <c r="H200" s="38"/>
      <c r="I200" s="232"/>
      <c r="J200" s="38"/>
      <c r="K200" s="38"/>
      <c r="L200" s="42"/>
      <c r="M200" s="233"/>
      <c r="N200" s="234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168</v>
      </c>
      <c r="AU200" s="15" t="s">
        <v>90</v>
      </c>
    </row>
    <row r="201" s="13" customFormat="1">
      <c r="A201" s="13"/>
      <c r="B201" s="235"/>
      <c r="C201" s="236"/>
      <c r="D201" s="230" t="s">
        <v>141</v>
      </c>
      <c r="E201" s="237" t="s">
        <v>1</v>
      </c>
      <c r="F201" s="238" t="s">
        <v>523</v>
      </c>
      <c r="G201" s="236"/>
      <c r="H201" s="239">
        <v>2195.8000000000002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141</v>
      </c>
      <c r="AU201" s="245" t="s">
        <v>90</v>
      </c>
      <c r="AV201" s="13" t="s">
        <v>90</v>
      </c>
      <c r="AW201" s="13" t="s">
        <v>36</v>
      </c>
      <c r="AX201" s="13" t="s">
        <v>88</v>
      </c>
      <c r="AY201" s="245" t="s">
        <v>130</v>
      </c>
    </row>
    <row r="202" s="2" customFormat="1" ht="24.15" customHeight="1">
      <c r="A202" s="36"/>
      <c r="B202" s="37"/>
      <c r="C202" s="246" t="s">
        <v>144</v>
      </c>
      <c r="D202" s="246" t="s">
        <v>150</v>
      </c>
      <c r="E202" s="247" t="s">
        <v>171</v>
      </c>
      <c r="F202" s="248" t="s">
        <v>172</v>
      </c>
      <c r="G202" s="249" t="s">
        <v>173</v>
      </c>
      <c r="H202" s="250">
        <v>12300</v>
      </c>
      <c r="I202" s="251"/>
      <c r="J202" s="252">
        <f>ROUND(I202*H202,2)</f>
        <v>0</v>
      </c>
      <c r="K202" s="248" t="s">
        <v>154</v>
      </c>
      <c r="L202" s="42"/>
      <c r="M202" s="253" t="s">
        <v>1</v>
      </c>
      <c r="N202" s="254" t="s">
        <v>45</v>
      </c>
      <c r="O202" s="89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8" t="s">
        <v>138</v>
      </c>
      <c r="AT202" s="228" t="s">
        <v>150</v>
      </c>
      <c r="AU202" s="228" t="s">
        <v>90</v>
      </c>
      <c r="AY202" s="15" t="s">
        <v>130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5" t="s">
        <v>88</v>
      </c>
      <c r="BK202" s="229">
        <f>ROUND(I202*H202,2)</f>
        <v>0</v>
      </c>
      <c r="BL202" s="15" t="s">
        <v>138</v>
      </c>
      <c r="BM202" s="228" t="s">
        <v>524</v>
      </c>
    </row>
    <row r="203" s="2" customFormat="1">
      <c r="A203" s="36"/>
      <c r="B203" s="37"/>
      <c r="C203" s="38"/>
      <c r="D203" s="230" t="s">
        <v>140</v>
      </c>
      <c r="E203" s="38"/>
      <c r="F203" s="231" t="s">
        <v>175</v>
      </c>
      <c r="G203" s="38"/>
      <c r="H203" s="38"/>
      <c r="I203" s="232"/>
      <c r="J203" s="38"/>
      <c r="K203" s="38"/>
      <c r="L203" s="42"/>
      <c r="M203" s="233"/>
      <c r="N203" s="234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140</v>
      </c>
      <c r="AU203" s="15" t="s">
        <v>90</v>
      </c>
    </row>
    <row r="204" s="13" customFormat="1">
      <c r="A204" s="13"/>
      <c r="B204" s="235"/>
      <c r="C204" s="236"/>
      <c r="D204" s="230" t="s">
        <v>141</v>
      </c>
      <c r="E204" s="237" t="s">
        <v>1</v>
      </c>
      <c r="F204" s="238" t="s">
        <v>525</v>
      </c>
      <c r="G204" s="236"/>
      <c r="H204" s="239">
        <v>12300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141</v>
      </c>
      <c r="AU204" s="245" t="s">
        <v>90</v>
      </c>
      <c r="AV204" s="13" t="s">
        <v>90</v>
      </c>
      <c r="AW204" s="13" t="s">
        <v>36</v>
      </c>
      <c r="AX204" s="13" t="s">
        <v>88</v>
      </c>
      <c r="AY204" s="245" t="s">
        <v>130</v>
      </c>
    </row>
    <row r="205" s="2" customFormat="1" ht="24.15" customHeight="1">
      <c r="A205" s="36"/>
      <c r="B205" s="37"/>
      <c r="C205" s="246" t="s">
        <v>374</v>
      </c>
      <c r="D205" s="246" t="s">
        <v>150</v>
      </c>
      <c r="E205" s="247" t="s">
        <v>526</v>
      </c>
      <c r="F205" s="248" t="s">
        <v>527</v>
      </c>
      <c r="G205" s="249" t="s">
        <v>153</v>
      </c>
      <c r="H205" s="250">
        <v>16.800000000000001</v>
      </c>
      <c r="I205" s="251"/>
      <c r="J205" s="252">
        <f>ROUND(I205*H205,2)</f>
        <v>0</v>
      </c>
      <c r="K205" s="248" t="s">
        <v>154</v>
      </c>
      <c r="L205" s="42"/>
      <c r="M205" s="253" t="s">
        <v>1</v>
      </c>
      <c r="N205" s="254" t="s">
        <v>45</v>
      </c>
      <c r="O205" s="89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8" t="s">
        <v>138</v>
      </c>
      <c r="AT205" s="228" t="s">
        <v>150</v>
      </c>
      <c r="AU205" s="228" t="s">
        <v>90</v>
      </c>
      <c r="AY205" s="15" t="s">
        <v>130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5" t="s">
        <v>88</v>
      </c>
      <c r="BK205" s="229">
        <f>ROUND(I205*H205,2)</f>
        <v>0</v>
      </c>
      <c r="BL205" s="15" t="s">
        <v>138</v>
      </c>
      <c r="BM205" s="228" t="s">
        <v>528</v>
      </c>
    </row>
    <row r="206" s="2" customFormat="1">
      <c r="A206" s="36"/>
      <c r="B206" s="37"/>
      <c r="C206" s="38"/>
      <c r="D206" s="230" t="s">
        <v>140</v>
      </c>
      <c r="E206" s="38"/>
      <c r="F206" s="231" t="s">
        <v>529</v>
      </c>
      <c r="G206" s="38"/>
      <c r="H206" s="38"/>
      <c r="I206" s="232"/>
      <c r="J206" s="38"/>
      <c r="K206" s="38"/>
      <c r="L206" s="42"/>
      <c r="M206" s="233"/>
      <c r="N206" s="234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140</v>
      </c>
      <c r="AU206" s="15" t="s">
        <v>90</v>
      </c>
    </row>
    <row r="207" s="13" customFormat="1">
      <c r="A207" s="13"/>
      <c r="B207" s="235"/>
      <c r="C207" s="236"/>
      <c r="D207" s="230" t="s">
        <v>141</v>
      </c>
      <c r="E207" s="237" t="s">
        <v>1</v>
      </c>
      <c r="F207" s="238" t="s">
        <v>530</v>
      </c>
      <c r="G207" s="236"/>
      <c r="H207" s="239">
        <v>12.5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141</v>
      </c>
      <c r="AU207" s="245" t="s">
        <v>90</v>
      </c>
      <c r="AV207" s="13" t="s">
        <v>90</v>
      </c>
      <c r="AW207" s="13" t="s">
        <v>36</v>
      </c>
      <c r="AX207" s="13" t="s">
        <v>80</v>
      </c>
      <c r="AY207" s="245" t="s">
        <v>130</v>
      </c>
    </row>
    <row r="208" s="13" customFormat="1">
      <c r="A208" s="13"/>
      <c r="B208" s="235"/>
      <c r="C208" s="236"/>
      <c r="D208" s="230" t="s">
        <v>141</v>
      </c>
      <c r="E208" s="237" t="s">
        <v>1</v>
      </c>
      <c r="F208" s="238" t="s">
        <v>531</v>
      </c>
      <c r="G208" s="236"/>
      <c r="H208" s="239">
        <v>4.2999999999999998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141</v>
      </c>
      <c r="AU208" s="245" t="s">
        <v>90</v>
      </c>
      <c r="AV208" s="13" t="s">
        <v>90</v>
      </c>
      <c r="AW208" s="13" t="s">
        <v>36</v>
      </c>
      <c r="AX208" s="13" t="s">
        <v>80</v>
      </c>
      <c r="AY208" s="245" t="s">
        <v>130</v>
      </c>
    </row>
    <row r="209" s="2" customFormat="1" ht="33" customHeight="1">
      <c r="A209" s="36"/>
      <c r="B209" s="37"/>
      <c r="C209" s="246" t="s">
        <v>532</v>
      </c>
      <c r="D209" s="246" t="s">
        <v>150</v>
      </c>
      <c r="E209" s="247" t="s">
        <v>178</v>
      </c>
      <c r="F209" s="248" t="s">
        <v>179</v>
      </c>
      <c r="G209" s="249" t="s">
        <v>173</v>
      </c>
      <c r="H209" s="250">
        <v>12300</v>
      </c>
      <c r="I209" s="251"/>
      <c r="J209" s="252">
        <f>ROUND(I209*H209,2)</f>
        <v>0</v>
      </c>
      <c r="K209" s="248" t="s">
        <v>154</v>
      </c>
      <c r="L209" s="42"/>
      <c r="M209" s="253" t="s">
        <v>1</v>
      </c>
      <c r="N209" s="254" t="s">
        <v>45</v>
      </c>
      <c r="O209" s="89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8" t="s">
        <v>138</v>
      </c>
      <c r="AT209" s="228" t="s">
        <v>150</v>
      </c>
      <c r="AU209" s="228" t="s">
        <v>90</v>
      </c>
      <c r="AY209" s="15" t="s">
        <v>130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5" t="s">
        <v>88</v>
      </c>
      <c r="BK209" s="229">
        <f>ROUND(I209*H209,2)</f>
        <v>0</v>
      </c>
      <c r="BL209" s="15" t="s">
        <v>138</v>
      </c>
      <c r="BM209" s="228" t="s">
        <v>533</v>
      </c>
    </row>
    <row r="210" s="2" customFormat="1">
      <c r="A210" s="36"/>
      <c r="B210" s="37"/>
      <c r="C210" s="38"/>
      <c r="D210" s="230" t="s">
        <v>140</v>
      </c>
      <c r="E210" s="38"/>
      <c r="F210" s="231" t="s">
        <v>181</v>
      </c>
      <c r="G210" s="38"/>
      <c r="H210" s="38"/>
      <c r="I210" s="232"/>
      <c r="J210" s="38"/>
      <c r="K210" s="38"/>
      <c r="L210" s="42"/>
      <c r="M210" s="233"/>
      <c r="N210" s="234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140</v>
      </c>
      <c r="AU210" s="15" t="s">
        <v>90</v>
      </c>
    </row>
    <row r="211" s="13" customFormat="1">
      <c r="A211" s="13"/>
      <c r="B211" s="235"/>
      <c r="C211" s="236"/>
      <c r="D211" s="230" t="s">
        <v>141</v>
      </c>
      <c r="E211" s="237" t="s">
        <v>1</v>
      </c>
      <c r="F211" s="238" t="s">
        <v>484</v>
      </c>
      <c r="G211" s="236"/>
      <c r="H211" s="239">
        <v>12300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141</v>
      </c>
      <c r="AU211" s="245" t="s">
        <v>90</v>
      </c>
      <c r="AV211" s="13" t="s">
        <v>90</v>
      </c>
      <c r="AW211" s="13" t="s">
        <v>36</v>
      </c>
      <c r="AX211" s="13" t="s">
        <v>88</v>
      </c>
      <c r="AY211" s="245" t="s">
        <v>130</v>
      </c>
    </row>
    <row r="212" s="2" customFormat="1" ht="24.15" customHeight="1">
      <c r="A212" s="36"/>
      <c r="B212" s="37"/>
      <c r="C212" s="246" t="s">
        <v>349</v>
      </c>
      <c r="D212" s="246" t="s">
        <v>150</v>
      </c>
      <c r="E212" s="247" t="s">
        <v>183</v>
      </c>
      <c r="F212" s="248" t="s">
        <v>184</v>
      </c>
      <c r="G212" s="249" t="s">
        <v>173</v>
      </c>
      <c r="H212" s="250">
        <v>12300</v>
      </c>
      <c r="I212" s="251"/>
      <c r="J212" s="252">
        <f>ROUND(I212*H212,2)</f>
        <v>0</v>
      </c>
      <c r="K212" s="248" t="s">
        <v>136</v>
      </c>
      <c r="L212" s="42"/>
      <c r="M212" s="253" t="s">
        <v>1</v>
      </c>
      <c r="N212" s="254" t="s">
        <v>45</v>
      </c>
      <c r="O212" s="89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8" t="s">
        <v>138</v>
      </c>
      <c r="AT212" s="228" t="s">
        <v>150</v>
      </c>
      <c r="AU212" s="228" t="s">
        <v>90</v>
      </c>
      <c r="AY212" s="15" t="s">
        <v>130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5" t="s">
        <v>88</v>
      </c>
      <c r="BK212" s="229">
        <f>ROUND(I212*H212,2)</f>
        <v>0</v>
      </c>
      <c r="BL212" s="15" t="s">
        <v>138</v>
      </c>
      <c r="BM212" s="228" t="s">
        <v>534</v>
      </c>
    </row>
    <row r="213" s="2" customFormat="1">
      <c r="A213" s="36"/>
      <c r="B213" s="37"/>
      <c r="C213" s="38"/>
      <c r="D213" s="230" t="s">
        <v>140</v>
      </c>
      <c r="E213" s="38"/>
      <c r="F213" s="231" t="s">
        <v>186</v>
      </c>
      <c r="G213" s="38"/>
      <c r="H213" s="38"/>
      <c r="I213" s="232"/>
      <c r="J213" s="38"/>
      <c r="K213" s="38"/>
      <c r="L213" s="42"/>
      <c r="M213" s="233"/>
      <c r="N213" s="234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140</v>
      </c>
      <c r="AU213" s="15" t="s">
        <v>90</v>
      </c>
    </row>
    <row r="214" s="13" customFormat="1">
      <c r="A214" s="13"/>
      <c r="B214" s="235"/>
      <c r="C214" s="236"/>
      <c r="D214" s="230" t="s">
        <v>141</v>
      </c>
      <c r="E214" s="237" t="s">
        <v>1</v>
      </c>
      <c r="F214" s="238" t="s">
        <v>484</v>
      </c>
      <c r="G214" s="236"/>
      <c r="H214" s="239">
        <v>12300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141</v>
      </c>
      <c r="AU214" s="245" t="s">
        <v>90</v>
      </c>
      <c r="AV214" s="13" t="s">
        <v>90</v>
      </c>
      <c r="AW214" s="13" t="s">
        <v>36</v>
      </c>
      <c r="AX214" s="13" t="s">
        <v>88</v>
      </c>
      <c r="AY214" s="245" t="s">
        <v>130</v>
      </c>
    </row>
    <row r="215" s="2" customFormat="1" ht="24.15" customHeight="1">
      <c r="A215" s="36"/>
      <c r="B215" s="37"/>
      <c r="C215" s="246" t="s">
        <v>182</v>
      </c>
      <c r="D215" s="246" t="s">
        <v>150</v>
      </c>
      <c r="E215" s="247" t="s">
        <v>188</v>
      </c>
      <c r="F215" s="248" t="s">
        <v>189</v>
      </c>
      <c r="G215" s="249" t="s">
        <v>173</v>
      </c>
      <c r="H215" s="250">
        <v>3836</v>
      </c>
      <c r="I215" s="251"/>
      <c r="J215" s="252">
        <f>ROUND(I215*H215,2)</f>
        <v>0</v>
      </c>
      <c r="K215" s="248" t="s">
        <v>154</v>
      </c>
      <c r="L215" s="42"/>
      <c r="M215" s="253" t="s">
        <v>1</v>
      </c>
      <c r="N215" s="254" t="s">
        <v>45</v>
      </c>
      <c r="O215" s="89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8" t="s">
        <v>138</v>
      </c>
      <c r="AT215" s="228" t="s">
        <v>150</v>
      </c>
      <c r="AU215" s="228" t="s">
        <v>90</v>
      </c>
      <c r="AY215" s="15" t="s">
        <v>130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5" t="s">
        <v>88</v>
      </c>
      <c r="BK215" s="229">
        <f>ROUND(I215*H215,2)</f>
        <v>0</v>
      </c>
      <c r="BL215" s="15" t="s">
        <v>138</v>
      </c>
      <c r="BM215" s="228" t="s">
        <v>535</v>
      </c>
    </row>
    <row r="216" s="2" customFormat="1">
      <c r="A216" s="36"/>
      <c r="B216" s="37"/>
      <c r="C216" s="38"/>
      <c r="D216" s="230" t="s">
        <v>140</v>
      </c>
      <c r="E216" s="38"/>
      <c r="F216" s="231" t="s">
        <v>191</v>
      </c>
      <c r="G216" s="38"/>
      <c r="H216" s="38"/>
      <c r="I216" s="232"/>
      <c r="J216" s="38"/>
      <c r="K216" s="38"/>
      <c r="L216" s="42"/>
      <c r="M216" s="233"/>
      <c r="N216" s="234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140</v>
      </c>
      <c r="AU216" s="15" t="s">
        <v>90</v>
      </c>
    </row>
    <row r="217" s="2" customFormat="1">
      <c r="A217" s="36"/>
      <c r="B217" s="37"/>
      <c r="C217" s="38"/>
      <c r="D217" s="230" t="s">
        <v>168</v>
      </c>
      <c r="E217" s="38"/>
      <c r="F217" s="255" t="s">
        <v>192</v>
      </c>
      <c r="G217" s="38"/>
      <c r="H217" s="38"/>
      <c r="I217" s="232"/>
      <c r="J217" s="38"/>
      <c r="K217" s="38"/>
      <c r="L217" s="42"/>
      <c r="M217" s="233"/>
      <c r="N217" s="234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168</v>
      </c>
      <c r="AU217" s="15" t="s">
        <v>90</v>
      </c>
    </row>
    <row r="218" s="13" customFormat="1">
      <c r="A218" s="13"/>
      <c r="B218" s="235"/>
      <c r="C218" s="236"/>
      <c r="D218" s="230" t="s">
        <v>141</v>
      </c>
      <c r="E218" s="237" t="s">
        <v>1</v>
      </c>
      <c r="F218" s="238" t="s">
        <v>536</v>
      </c>
      <c r="G218" s="236"/>
      <c r="H218" s="239">
        <v>3836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141</v>
      </c>
      <c r="AU218" s="245" t="s">
        <v>90</v>
      </c>
      <c r="AV218" s="13" t="s">
        <v>90</v>
      </c>
      <c r="AW218" s="13" t="s">
        <v>36</v>
      </c>
      <c r="AX218" s="13" t="s">
        <v>88</v>
      </c>
      <c r="AY218" s="245" t="s">
        <v>130</v>
      </c>
    </row>
    <row r="219" s="2" customFormat="1" ht="16.5" customHeight="1">
      <c r="A219" s="36"/>
      <c r="B219" s="37"/>
      <c r="C219" s="246" t="s">
        <v>382</v>
      </c>
      <c r="D219" s="246" t="s">
        <v>150</v>
      </c>
      <c r="E219" s="247" t="s">
        <v>537</v>
      </c>
      <c r="F219" s="248" t="s">
        <v>538</v>
      </c>
      <c r="G219" s="249" t="s">
        <v>173</v>
      </c>
      <c r="H219" s="250">
        <v>23</v>
      </c>
      <c r="I219" s="251"/>
      <c r="J219" s="252">
        <f>ROUND(I219*H219,2)</f>
        <v>0</v>
      </c>
      <c r="K219" s="248" t="s">
        <v>154</v>
      </c>
      <c r="L219" s="42"/>
      <c r="M219" s="253" t="s">
        <v>1</v>
      </c>
      <c r="N219" s="254" t="s">
        <v>45</v>
      </c>
      <c r="O219" s="89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8" t="s">
        <v>138</v>
      </c>
      <c r="AT219" s="228" t="s">
        <v>150</v>
      </c>
      <c r="AU219" s="228" t="s">
        <v>90</v>
      </c>
      <c r="AY219" s="15" t="s">
        <v>130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5" t="s">
        <v>88</v>
      </c>
      <c r="BK219" s="229">
        <f>ROUND(I219*H219,2)</f>
        <v>0</v>
      </c>
      <c r="BL219" s="15" t="s">
        <v>138</v>
      </c>
      <c r="BM219" s="228" t="s">
        <v>539</v>
      </c>
    </row>
    <row r="220" s="2" customFormat="1">
      <c r="A220" s="36"/>
      <c r="B220" s="37"/>
      <c r="C220" s="38"/>
      <c r="D220" s="230" t="s">
        <v>140</v>
      </c>
      <c r="E220" s="38"/>
      <c r="F220" s="231" t="s">
        <v>540</v>
      </c>
      <c r="G220" s="38"/>
      <c r="H220" s="38"/>
      <c r="I220" s="232"/>
      <c r="J220" s="38"/>
      <c r="K220" s="38"/>
      <c r="L220" s="42"/>
      <c r="M220" s="233"/>
      <c r="N220" s="234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140</v>
      </c>
      <c r="AU220" s="15" t="s">
        <v>90</v>
      </c>
    </row>
    <row r="221" s="13" customFormat="1">
      <c r="A221" s="13"/>
      <c r="B221" s="235"/>
      <c r="C221" s="236"/>
      <c r="D221" s="230" t="s">
        <v>141</v>
      </c>
      <c r="E221" s="237" t="s">
        <v>1</v>
      </c>
      <c r="F221" s="238" t="s">
        <v>541</v>
      </c>
      <c r="G221" s="236"/>
      <c r="H221" s="239">
        <v>12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141</v>
      </c>
      <c r="AU221" s="245" t="s">
        <v>90</v>
      </c>
      <c r="AV221" s="13" t="s">
        <v>90</v>
      </c>
      <c r="AW221" s="13" t="s">
        <v>36</v>
      </c>
      <c r="AX221" s="13" t="s">
        <v>80</v>
      </c>
      <c r="AY221" s="245" t="s">
        <v>130</v>
      </c>
    </row>
    <row r="222" s="13" customFormat="1">
      <c r="A222" s="13"/>
      <c r="B222" s="235"/>
      <c r="C222" s="236"/>
      <c r="D222" s="230" t="s">
        <v>141</v>
      </c>
      <c r="E222" s="237" t="s">
        <v>1</v>
      </c>
      <c r="F222" s="238" t="s">
        <v>542</v>
      </c>
      <c r="G222" s="236"/>
      <c r="H222" s="239">
        <v>11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141</v>
      </c>
      <c r="AU222" s="245" t="s">
        <v>90</v>
      </c>
      <c r="AV222" s="13" t="s">
        <v>90</v>
      </c>
      <c r="AW222" s="13" t="s">
        <v>36</v>
      </c>
      <c r="AX222" s="13" t="s">
        <v>80</v>
      </c>
      <c r="AY222" s="245" t="s">
        <v>130</v>
      </c>
    </row>
    <row r="223" s="2" customFormat="1" ht="37.8" customHeight="1">
      <c r="A223" s="36"/>
      <c r="B223" s="37"/>
      <c r="C223" s="246" t="s">
        <v>177</v>
      </c>
      <c r="D223" s="246" t="s">
        <v>150</v>
      </c>
      <c r="E223" s="247" t="s">
        <v>195</v>
      </c>
      <c r="F223" s="248" t="s">
        <v>196</v>
      </c>
      <c r="G223" s="249" t="s">
        <v>153</v>
      </c>
      <c r="H223" s="250">
        <v>1373.7000000000001</v>
      </c>
      <c r="I223" s="251"/>
      <c r="J223" s="252">
        <f>ROUND(I223*H223,2)</f>
        <v>0</v>
      </c>
      <c r="K223" s="248" t="s">
        <v>1</v>
      </c>
      <c r="L223" s="42"/>
      <c r="M223" s="253" t="s">
        <v>1</v>
      </c>
      <c r="N223" s="254" t="s">
        <v>45</v>
      </c>
      <c r="O223" s="89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8" t="s">
        <v>138</v>
      </c>
      <c r="AT223" s="228" t="s">
        <v>150</v>
      </c>
      <c r="AU223" s="228" t="s">
        <v>90</v>
      </c>
      <c r="AY223" s="15" t="s">
        <v>130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5" t="s">
        <v>88</v>
      </c>
      <c r="BK223" s="229">
        <f>ROUND(I223*H223,2)</f>
        <v>0</v>
      </c>
      <c r="BL223" s="15" t="s">
        <v>138</v>
      </c>
      <c r="BM223" s="228" t="s">
        <v>543</v>
      </c>
    </row>
    <row r="224" s="2" customFormat="1">
      <c r="A224" s="36"/>
      <c r="B224" s="37"/>
      <c r="C224" s="38"/>
      <c r="D224" s="230" t="s">
        <v>168</v>
      </c>
      <c r="E224" s="38"/>
      <c r="F224" s="255" t="s">
        <v>198</v>
      </c>
      <c r="G224" s="38"/>
      <c r="H224" s="38"/>
      <c r="I224" s="232"/>
      <c r="J224" s="38"/>
      <c r="K224" s="38"/>
      <c r="L224" s="42"/>
      <c r="M224" s="233"/>
      <c r="N224" s="234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168</v>
      </c>
      <c r="AU224" s="15" t="s">
        <v>90</v>
      </c>
    </row>
    <row r="225" s="13" customFormat="1">
      <c r="A225" s="13"/>
      <c r="B225" s="235"/>
      <c r="C225" s="236"/>
      <c r="D225" s="230" t="s">
        <v>141</v>
      </c>
      <c r="E225" s="237" t="s">
        <v>1</v>
      </c>
      <c r="F225" s="238" t="s">
        <v>501</v>
      </c>
      <c r="G225" s="236"/>
      <c r="H225" s="239">
        <v>1290.0999999999999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141</v>
      </c>
      <c r="AU225" s="245" t="s">
        <v>90</v>
      </c>
      <c r="AV225" s="13" t="s">
        <v>90</v>
      </c>
      <c r="AW225" s="13" t="s">
        <v>36</v>
      </c>
      <c r="AX225" s="13" t="s">
        <v>80</v>
      </c>
      <c r="AY225" s="245" t="s">
        <v>130</v>
      </c>
    </row>
    <row r="226" s="13" customFormat="1">
      <c r="A226" s="13"/>
      <c r="B226" s="235"/>
      <c r="C226" s="236"/>
      <c r="D226" s="230" t="s">
        <v>141</v>
      </c>
      <c r="E226" s="237" t="s">
        <v>1</v>
      </c>
      <c r="F226" s="238" t="s">
        <v>502</v>
      </c>
      <c r="G226" s="236"/>
      <c r="H226" s="239">
        <v>30.899999999999999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141</v>
      </c>
      <c r="AU226" s="245" t="s">
        <v>90</v>
      </c>
      <c r="AV226" s="13" t="s">
        <v>90</v>
      </c>
      <c r="AW226" s="13" t="s">
        <v>36</v>
      </c>
      <c r="AX226" s="13" t="s">
        <v>80</v>
      </c>
      <c r="AY226" s="245" t="s">
        <v>130</v>
      </c>
    </row>
    <row r="227" s="13" customFormat="1">
      <c r="A227" s="13"/>
      <c r="B227" s="235"/>
      <c r="C227" s="236"/>
      <c r="D227" s="230" t="s">
        <v>141</v>
      </c>
      <c r="E227" s="237" t="s">
        <v>1</v>
      </c>
      <c r="F227" s="238" t="s">
        <v>503</v>
      </c>
      <c r="G227" s="236"/>
      <c r="H227" s="239">
        <v>10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141</v>
      </c>
      <c r="AU227" s="245" t="s">
        <v>90</v>
      </c>
      <c r="AV227" s="13" t="s">
        <v>90</v>
      </c>
      <c r="AW227" s="13" t="s">
        <v>36</v>
      </c>
      <c r="AX227" s="13" t="s">
        <v>80</v>
      </c>
      <c r="AY227" s="245" t="s">
        <v>130</v>
      </c>
    </row>
    <row r="228" s="13" customFormat="1">
      <c r="A228" s="13"/>
      <c r="B228" s="235"/>
      <c r="C228" s="236"/>
      <c r="D228" s="230" t="s">
        <v>141</v>
      </c>
      <c r="E228" s="237" t="s">
        <v>1</v>
      </c>
      <c r="F228" s="238" t="s">
        <v>504</v>
      </c>
      <c r="G228" s="236"/>
      <c r="H228" s="239">
        <v>35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141</v>
      </c>
      <c r="AU228" s="245" t="s">
        <v>90</v>
      </c>
      <c r="AV228" s="13" t="s">
        <v>90</v>
      </c>
      <c r="AW228" s="13" t="s">
        <v>36</v>
      </c>
      <c r="AX228" s="13" t="s">
        <v>80</v>
      </c>
      <c r="AY228" s="245" t="s">
        <v>130</v>
      </c>
    </row>
    <row r="229" s="13" customFormat="1">
      <c r="A229" s="13"/>
      <c r="B229" s="235"/>
      <c r="C229" s="236"/>
      <c r="D229" s="230" t="s">
        <v>141</v>
      </c>
      <c r="E229" s="237" t="s">
        <v>1</v>
      </c>
      <c r="F229" s="238" t="s">
        <v>505</v>
      </c>
      <c r="G229" s="236"/>
      <c r="H229" s="239">
        <v>7.7000000000000002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141</v>
      </c>
      <c r="AU229" s="245" t="s">
        <v>90</v>
      </c>
      <c r="AV229" s="13" t="s">
        <v>90</v>
      </c>
      <c r="AW229" s="13" t="s">
        <v>36</v>
      </c>
      <c r="AX229" s="13" t="s">
        <v>80</v>
      </c>
      <c r="AY229" s="245" t="s">
        <v>130</v>
      </c>
    </row>
    <row r="230" s="2" customFormat="1" ht="16.5" customHeight="1">
      <c r="A230" s="36"/>
      <c r="B230" s="37"/>
      <c r="C230" s="246" t="s">
        <v>544</v>
      </c>
      <c r="D230" s="246" t="s">
        <v>150</v>
      </c>
      <c r="E230" s="247" t="s">
        <v>356</v>
      </c>
      <c r="F230" s="248" t="s">
        <v>357</v>
      </c>
      <c r="G230" s="249" t="s">
        <v>147</v>
      </c>
      <c r="H230" s="250">
        <v>0.83199999999999996</v>
      </c>
      <c r="I230" s="251"/>
      <c r="J230" s="252">
        <f>ROUND(I230*H230,2)</f>
        <v>0</v>
      </c>
      <c r="K230" s="248" t="s">
        <v>1</v>
      </c>
      <c r="L230" s="42"/>
      <c r="M230" s="253" t="s">
        <v>1</v>
      </c>
      <c r="N230" s="254" t="s">
        <v>45</v>
      </c>
      <c r="O230" s="89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8" t="s">
        <v>138</v>
      </c>
      <c r="AT230" s="228" t="s">
        <v>150</v>
      </c>
      <c r="AU230" s="228" t="s">
        <v>90</v>
      </c>
      <c r="AY230" s="15" t="s">
        <v>130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5" t="s">
        <v>88</v>
      </c>
      <c r="BK230" s="229">
        <f>ROUND(I230*H230,2)</f>
        <v>0</v>
      </c>
      <c r="BL230" s="15" t="s">
        <v>138</v>
      </c>
      <c r="BM230" s="228" t="s">
        <v>545</v>
      </c>
    </row>
    <row r="231" s="2" customFormat="1">
      <c r="A231" s="36"/>
      <c r="B231" s="37"/>
      <c r="C231" s="38"/>
      <c r="D231" s="230" t="s">
        <v>140</v>
      </c>
      <c r="E231" s="38"/>
      <c r="F231" s="231" t="s">
        <v>357</v>
      </c>
      <c r="G231" s="38"/>
      <c r="H231" s="38"/>
      <c r="I231" s="232"/>
      <c r="J231" s="38"/>
      <c r="K231" s="38"/>
      <c r="L231" s="42"/>
      <c r="M231" s="233"/>
      <c r="N231" s="234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140</v>
      </c>
      <c r="AU231" s="15" t="s">
        <v>90</v>
      </c>
    </row>
    <row r="232" s="13" customFormat="1">
      <c r="A232" s="13"/>
      <c r="B232" s="235"/>
      <c r="C232" s="236"/>
      <c r="D232" s="230" t="s">
        <v>141</v>
      </c>
      <c r="E232" s="237" t="s">
        <v>1</v>
      </c>
      <c r="F232" s="238" t="s">
        <v>546</v>
      </c>
      <c r="G232" s="236"/>
      <c r="H232" s="239">
        <v>0.83199999999999996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141</v>
      </c>
      <c r="AU232" s="245" t="s">
        <v>90</v>
      </c>
      <c r="AV232" s="13" t="s">
        <v>90</v>
      </c>
      <c r="AW232" s="13" t="s">
        <v>36</v>
      </c>
      <c r="AX232" s="13" t="s">
        <v>88</v>
      </c>
      <c r="AY232" s="245" t="s">
        <v>130</v>
      </c>
    </row>
    <row r="233" s="12" customFormat="1" ht="22.8" customHeight="1">
      <c r="A233" s="12"/>
      <c r="B233" s="200"/>
      <c r="C233" s="201"/>
      <c r="D233" s="202" t="s">
        <v>79</v>
      </c>
      <c r="E233" s="214" t="s">
        <v>164</v>
      </c>
      <c r="F233" s="214" t="s">
        <v>386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SUM(P234:P251)</f>
        <v>0</v>
      </c>
      <c r="Q233" s="208"/>
      <c r="R233" s="209">
        <f>SUM(R234:R251)</f>
        <v>0.54690729999999999</v>
      </c>
      <c r="S233" s="208"/>
      <c r="T233" s="210">
        <f>SUM(T234:T251)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88</v>
      </c>
      <c r="AT233" s="212" t="s">
        <v>79</v>
      </c>
      <c r="AU233" s="212" t="s">
        <v>88</v>
      </c>
      <c r="AY233" s="211" t="s">
        <v>130</v>
      </c>
      <c r="BK233" s="213">
        <f>SUM(BK234:BK251)</f>
        <v>0</v>
      </c>
    </row>
    <row r="234" s="2" customFormat="1" ht="24.15" customHeight="1">
      <c r="A234" s="36"/>
      <c r="B234" s="37"/>
      <c r="C234" s="246" t="s">
        <v>7</v>
      </c>
      <c r="D234" s="246" t="s">
        <v>150</v>
      </c>
      <c r="E234" s="247" t="s">
        <v>387</v>
      </c>
      <c r="F234" s="248" t="s">
        <v>388</v>
      </c>
      <c r="G234" s="249" t="s">
        <v>153</v>
      </c>
      <c r="H234" s="250">
        <v>20.800000000000001</v>
      </c>
      <c r="I234" s="251"/>
      <c r="J234" s="252">
        <f>ROUND(I234*H234,2)</f>
        <v>0</v>
      </c>
      <c r="K234" s="248" t="s">
        <v>154</v>
      </c>
      <c r="L234" s="42"/>
      <c r="M234" s="253" t="s">
        <v>1</v>
      </c>
      <c r="N234" s="254" t="s">
        <v>45</v>
      </c>
      <c r="O234" s="89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8" t="s">
        <v>138</v>
      </c>
      <c r="AT234" s="228" t="s">
        <v>150</v>
      </c>
      <c r="AU234" s="228" t="s">
        <v>90</v>
      </c>
      <c r="AY234" s="15" t="s">
        <v>130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5" t="s">
        <v>88</v>
      </c>
      <c r="BK234" s="229">
        <f>ROUND(I234*H234,2)</f>
        <v>0</v>
      </c>
      <c r="BL234" s="15" t="s">
        <v>138</v>
      </c>
      <c r="BM234" s="228" t="s">
        <v>547</v>
      </c>
    </row>
    <row r="235" s="2" customFormat="1">
      <c r="A235" s="36"/>
      <c r="B235" s="37"/>
      <c r="C235" s="38"/>
      <c r="D235" s="230" t="s">
        <v>140</v>
      </c>
      <c r="E235" s="38"/>
      <c r="F235" s="231" t="s">
        <v>390</v>
      </c>
      <c r="G235" s="38"/>
      <c r="H235" s="38"/>
      <c r="I235" s="232"/>
      <c r="J235" s="38"/>
      <c r="K235" s="38"/>
      <c r="L235" s="42"/>
      <c r="M235" s="233"/>
      <c r="N235" s="234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140</v>
      </c>
      <c r="AU235" s="15" t="s">
        <v>90</v>
      </c>
    </row>
    <row r="236" s="13" customFormat="1">
      <c r="A236" s="13"/>
      <c r="B236" s="235"/>
      <c r="C236" s="236"/>
      <c r="D236" s="230" t="s">
        <v>141</v>
      </c>
      <c r="E236" s="237" t="s">
        <v>1</v>
      </c>
      <c r="F236" s="238" t="s">
        <v>548</v>
      </c>
      <c r="G236" s="236"/>
      <c r="H236" s="239">
        <v>4.2999999999999998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141</v>
      </c>
      <c r="AU236" s="245" t="s">
        <v>90</v>
      </c>
      <c r="AV236" s="13" t="s">
        <v>90</v>
      </c>
      <c r="AW236" s="13" t="s">
        <v>36</v>
      </c>
      <c r="AX236" s="13" t="s">
        <v>80</v>
      </c>
      <c r="AY236" s="245" t="s">
        <v>130</v>
      </c>
    </row>
    <row r="237" s="13" customFormat="1">
      <c r="A237" s="13"/>
      <c r="B237" s="235"/>
      <c r="C237" s="236"/>
      <c r="D237" s="230" t="s">
        <v>141</v>
      </c>
      <c r="E237" s="237" t="s">
        <v>1</v>
      </c>
      <c r="F237" s="238" t="s">
        <v>549</v>
      </c>
      <c r="G237" s="236"/>
      <c r="H237" s="239">
        <v>7.2000000000000002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141</v>
      </c>
      <c r="AU237" s="245" t="s">
        <v>90</v>
      </c>
      <c r="AV237" s="13" t="s">
        <v>90</v>
      </c>
      <c r="AW237" s="13" t="s">
        <v>36</v>
      </c>
      <c r="AX237" s="13" t="s">
        <v>80</v>
      </c>
      <c r="AY237" s="245" t="s">
        <v>130</v>
      </c>
    </row>
    <row r="238" s="13" customFormat="1">
      <c r="A238" s="13"/>
      <c r="B238" s="235"/>
      <c r="C238" s="236"/>
      <c r="D238" s="230" t="s">
        <v>141</v>
      </c>
      <c r="E238" s="237" t="s">
        <v>1</v>
      </c>
      <c r="F238" s="238" t="s">
        <v>550</v>
      </c>
      <c r="G238" s="236"/>
      <c r="H238" s="239">
        <v>3.5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141</v>
      </c>
      <c r="AU238" s="245" t="s">
        <v>90</v>
      </c>
      <c r="AV238" s="13" t="s">
        <v>90</v>
      </c>
      <c r="AW238" s="13" t="s">
        <v>36</v>
      </c>
      <c r="AX238" s="13" t="s">
        <v>80</v>
      </c>
      <c r="AY238" s="245" t="s">
        <v>130</v>
      </c>
    </row>
    <row r="239" s="13" customFormat="1">
      <c r="A239" s="13"/>
      <c r="B239" s="235"/>
      <c r="C239" s="236"/>
      <c r="D239" s="230" t="s">
        <v>141</v>
      </c>
      <c r="E239" s="237" t="s">
        <v>1</v>
      </c>
      <c r="F239" s="238" t="s">
        <v>551</v>
      </c>
      <c r="G239" s="236"/>
      <c r="H239" s="239">
        <v>5.7999999999999998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141</v>
      </c>
      <c r="AU239" s="245" t="s">
        <v>90</v>
      </c>
      <c r="AV239" s="13" t="s">
        <v>90</v>
      </c>
      <c r="AW239" s="13" t="s">
        <v>36</v>
      </c>
      <c r="AX239" s="13" t="s">
        <v>80</v>
      </c>
      <c r="AY239" s="245" t="s">
        <v>130</v>
      </c>
    </row>
    <row r="240" s="2" customFormat="1" ht="21.75" customHeight="1">
      <c r="A240" s="36"/>
      <c r="B240" s="37"/>
      <c r="C240" s="246" t="s">
        <v>392</v>
      </c>
      <c r="D240" s="246" t="s">
        <v>150</v>
      </c>
      <c r="E240" s="247" t="s">
        <v>393</v>
      </c>
      <c r="F240" s="248" t="s">
        <v>394</v>
      </c>
      <c r="G240" s="249" t="s">
        <v>173</v>
      </c>
      <c r="H240" s="250">
        <v>50.968000000000004</v>
      </c>
      <c r="I240" s="251"/>
      <c r="J240" s="252">
        <f>ROUND(I240*H240,2)</f>
        <v>0</v>
      </c>
      <c r="K240" s="248" t="s">
        <v>154</v>
      </c>
      <c r="L240" s="42"/>
      <c r="M240" s="253" t="s">
        <v>1</v>
      </c>
      <c r="N240" s="254" t="s">
        <v>45</v>
      </c>
      <c r="O240" s="89"/>
      <c r="P240" s="226">
        <f>O240*H240</f>
        <v>0</v>
      </c>
      <c r="Q240" s="226">
        <v>0.0086499999999999997</v>
      </c>
      <c r="R240" s="226">
        <f>Q240*H240</f>
        <v>0.44087320000000002</v>
      </c>
      <c r="S240" s="226">
        <v>0</v>
      </c>
      <c r="T240" s="227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8" t="s">
        <v>138</v>
      </c>
      <c r="AT240" s="228" t="s">
        <v>150</v>
      </c>
      <c r="AU240" s="228" t="s">
        <v>90</v>
      </c>
      <c r="AY240" s="15" t="s">
        <v>130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5" t="s">
        <v>88</v>
      </c>
      <c r="BK240" s="229">
        <f>ROUND(I240*H240,2)</f>
        <v>0</v>
      </c>
      <c r="BL240" s="15" t="s">
        <v>138</v>
      </c>
      <c r="BM240" s="228" t="s">
        <v>552</v>
      </c>
    </row>
    <row r="241" s="2" customFormat="1">
      <c r="A241" s="36"/>
      <c r="B241" s="37"/>
      <c r="C241" s="38"/>
      <c r="D241" s="230" t="s">
        <v>140</v>
      </c>
      <c r="E241" s="38"/>
      <c r="F241" s="231" t="s">
        <v>396</v>
      </c>
      <c r="G241" s="38"/>
      <c r="H241" s="38"/>
      <c r="I241" s="232"/>
      <c r="J241" s="38"/>
      <c r="K241" s="38"/>
      <c r="L241" s="42"/>
      <c r="M241" s="233"/>
      <c r="N241" s="234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140</v>
      </c>
      <c r="AU241" s="15" t="s">
        <v>90</v>
      </c>
    </row>
    <row r="242" s="13" customFormat="1">
      <c r="A242" s="13"/>
      <c r="B242" s="235"/>
      <c r="C242" s="236"/>
      <c r="D242" s="230" t="s">
        <v>141</v>
      </c>
      <c r="E242" s="237" t="s">
        <v>1</v>
      </c>
      <c r="F242" s="238" t="s">
        <v>553</v>
      </c>
      <c r="G242" s="236"/>
      <c r="H242" s="239">
        <v>28.581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141</v>
      </c>
      <c r="AU242" s="245" t="s">
        <v>90</v>
      </c>
      <c r="AV242" s="13" t="s">
        <v>90</v>
      </c>
      <c r="AW242" s="13" t="s">
        <v>36</v>
      </c>
      <c r="AX242" s="13" t="s">
        <v>80</v>
      </c>
      <c r="AY242" s="245" t="s">
        <v>130</v>
      </c>
    </row>
    <row r="243" s="13" customFormat="1">
      <c r="A243" s="13"/>
      <c r="B243" s="235"/>
      <c r="C243" s="236"/>
      <c r="D243" s="230" t="s">
        <v>141</v>
      </c>
      <c r="E243" s="237" t="s">
        <v>1</v>
      </c>
      <c r="F243" s="238" t="s">
        <v>554</v>
      </c>
      <c r="G243" s="236"/>
      <c r="H243" s="239">
        <v>22.387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141</v>
      </c>
      <c r="AU243" s="245" t="s">
        <v>90</v>
      </c>
      <c r="AV243" s="13" t="s">
        <v>90</v>
      </c>
      <c r="AW243" s="13" t="s">
        <v>36</v>
      </c>
      <c r="AX243" s="13" t="s">
        <v>80</v>
      </c>
      <c r="AY243" s="245" t="s">
        <v>130</v>
      </c>
    </row>
    <row r="244" s="2" customFormat="1" ht="21.75" customHeight="1">
      <c r="A244" s="36"/>
      <c r="B244" s="37"/>
      <c r="C244" s="246" t="s">
        <v>398</v>
      </c>
      <c r="D244" s="246" t="s">
        <v>150</v>
      </c>
      <c r="E244" s="247" t="s">
        <v>399</v>
      </c>
      <c r="F244" s="248" t="s">
        <v>400</v>
      </c>
      <c r="G244" s="249" t="s">
        <v>173</v>
      </c>
      <c r="H244" s="250">
        <v>50.968000000000004</v>
      </c>
      <c r="I244" s="251"/>
      <c r="J244" s="252">
        <f>ROUND(I244*H244,2)</f>
        <v>0</v>
      </c>
      <c r="K244" s="248" t="s">
        <v>154</v>
      </c>
      <c r="L244" s="42"/>
      <c r="M244" s="253" t="s">
        <v>1</v>
      </c>
      <c r="N244" s="254" t="s">
        <v>45</v>
      </c>
      <c r="O244" s="89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8" t="s">
        <v>138</v>
      </c>
      <c r="AT244" s="228" t="s">
        <v>150</v>
      </c>
      <c r="AU244" s="228" t="s">
        <v>90</v>
      </c>
      <c r="AY244" s="15" t="s">
        <v>130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5" t="s">
        <v>88</v>
      </c>
      <c r="BK244" s="229">
        <f>ROUND(I244*H244,2)</f>
        <v>0</v>
      </c>
      <c r="BL244" s="15" t="s">
        <v>138</v>
      </c>
      <c r="BM244" s="228" t="s">
        <v>555</v>
      </c>
    </row>
    <row r="245" s="2" customFormat="1">
      <c r="A245" s="36"/>
      <c r="B245" s="37"/>
      <c r="C245" s="38"/>
      <c r="D245" s="230" t="s">
        <v>140</v>
      </c>
      <c r="E245" s="38"/>
      <c r="F245" s="231" t="s">
        <v>402</v>
      </c>
      <c r="G245" s="38"/>
      <c r="H245" s="38"/>
      <c r="I245" s="232"/>
      <c r="J245" s="38"/>
      <c r="K245" s="38"/>
      <c r="L245" s="42"/>
      <c r="M245" s="233"/>
      <c r="N245" s="234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140</v>
      </c>
      <c r="AU245" s="15" t="s">
        <v>90</v>
      </c>
    </row>
    <row r="246" s="13" customFormat="1">
      <c r="A246" s="13"/>
      <c r="B246" s="235"/>
      <c r="C246" s="236"/>
      <c r="D246" s="230" t="s">
        <v>141</v>
      </c>
      <c r="E246" s="237" t="s">
        <v>1</v>
      </c>
      <c r="F246" s="238" t="s">
        <v>553</v>
      </c>
      <c r="G246" s="236"/>
      <c r="H246" s="239">
        <v>28.581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141</v>
      </c>
      <c r="AU246" s="245" t="s">
        <v>90</v>
      </c>
      <c r="AV246" s="13" t="s">
        <v>90</v>
      </c>
      <c r="AW246" s="13" t="s">
        <v>36</v>
      </c>
      <c r="AX246" s="13" t="s">
        <v>80</v>
      </c>
      <c r="AY246" s="245" t="s">
        <v>130</v>
      </c>
    </row>
    <row r="247" s="13" customFormat="1">
      <c r="A247" s="13"/>
      <c r="B247" s="235"/>
      <c r="C247" s="236"/>
      <c r="D247" s="230" t="s">
        <v>141</v>
      </c>
      <c r="E247" s="237" t="s">
        <v>1</v>
      </c>
      <c r="F247" s="238" t="s">
        <v>554</v>
      </c>
      <c r="G247" s="236"/>
      <c r="H247" s="239">
        <v>22.387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141</v>
      </c>
      <c r="AU247" s="245" t="s">
        <v>90</v>
      </c>
      <c r="AV247" s="13" t="s">
        <v>90</v>
      </c>
      <c r="AW247" s="13" t="s">
        <v>36</v>
      </c>
      <c r="AX247" s="13" t="s">
        <v>80</v>
      </c>
      <c r="AY247" s="245" t="s">
        <v>130</v>
      </c>
    </row>
    <row r="248" s="2" customFormat="1" ht="24.15" customHeight="1">
      <c r="A248" s="36"/>
      <c r="B248" s="37"/>
      <c r="C248" s="246" t="s">
        <v>403</v>
      </c>
      <c r="D248" s="246" t="s">
        <v>150</v>
      </c>
      <c r="E248" s="247" t="s">
        <v>404</v>
      </c>
      <c r="F248" s="248" t="s">
        <v>405</v>
      </c>
      <c r="G248" s="249" t="s">
        <v>147</v>
      </c>
      <c r="H248" s="250">
        <v>0.10199999999999999</v>
      </c>
      <c r="I248" s="251"/>
      <c r="J248" s="252">
        <f>ROUND(I248*H248,2)</f>
        <v>0</v>
      </c>
      <c r="K248" s="248" t="s">
        <v>154</v>
      </c>
      <c r="L248" s="42"/>
      <c r="M248" s="253" t="s">
        <v>1</v>
      </c>
      <c r="N248" s="254" t="s">
        <v>45</v>
      </c>
      <c r="O248" s="89"/>
      <c r="P248" s="226">
        <f>O248*H248</f>
        <v>0</v>
      </c>
      <c r="Q248" s="226">
        <v>1.03955</v>
      </c>
      <c r="R248" s="226">
        <f>Q248*H248</f>
        <v>0.10603409999999999</v>
      </c>
      <c r="S248" s="226">
        <v>0</v>
      </c>
      <c r="T248" s="22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8" t="s">
        <v>138</v>
      </c>
      <c r="AT248" s="228" t="s">
        <v>150</v>
      </c>
      <c r="AU248" s="228" t="s">
        <v>90</v>
      </c>
      <c r="AY248" s="15" t="s">
        <v>130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5" t="s">
        <v>88</v>
      </c>
      <c r="BK248" s="229">
        <f>ROUND(I248*H248,2)</f>
        <v>0</v>
      </c>
      <c r="BL248" s="15" t="s">
        <v>138</v>
      </c>
      <c r="BM248" s="228" t="s">
        <v>556</v>
      </c>
    </row>
    <row r="249" s="2" customFormat="1">
      <c r="A249" s="36"/>
      <c r="B249" s="37"/>
      <c r="C249" s="38"/>
      <c r="D249" s="230" t="s">
        <v>140</v>
      </c>
      <c r="E249" s="38"/>
      <c r="F249" s="231" t="s">
        <v>407</v>
      </c>
      <c r="G249" s="38"/>
      <c r="H249" s="38"/>
      <c r="I249" s="232"/>
      <c r="J249" s="38"/>
      <c r="K249" s="38"/>
      <c r="L249" s="42"/>
      <c r="M249" s="233"/>
      <c r="N249" s="234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140</v>
      </c>
      <c r="AU249" s="15" t="s">
        <v>90</v>
      </c>
    </row>
    <row r="250" s="13" customFormat="1">
      <c r="A250" s="13"/>
      <c r="B250" s="235"/>
      <c r="C250" s="236"/>
      <c r="D250" s="230" t="s">
        <v>141</v>
      </c>
      <c r="E250" s="237" t="s">
        <v>1</v>
      </c>
      <c r="F250" s="238" t="s">
        <v>557</v>
      </c>
      <c r="G250" s="236"/>
      <c r="H250" s="239">
        <v>0.058999999999999997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141</v>
      </c>
      <c r="AU250" s="245" t="s">
        <v>90</v>
      </c>
      <c r="AV250" s="13" t="s">
        <v>90</v>
      </c>
      <c r="AW250" s="13" t="s">
        <v>36</v>
      </c>
      <c r="AX250" s="13" t="s">
        <v>80</v>
      </c>
      <c r="AY250" s="245" t="s">
        <v>130</v>
      </c>
    </row>
    <row r="251" s="13" customFormat="1">
      <c r="A251" s="13"/>
      <c r="B251" s="235"/>
      <c r="C251" s="236"/>
      <c r="D251" s="230" t="s">
        <v>141</v>
      </c>
      <c r="E251" s="237" t="s">
        <v>1</v>
      </c>
      <c r="F251" s="238" t="s">
        <v>558</v>
      </c>
      <c r="G251" s="236"/>
      <c r="H251" s="239">
        <v>0.042999999999999997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141</v>
      </c>
      <c r="AU251" s="245" t="s">
        <v>90</v>
      </c>
      <c r="AV251" s="13" t="s">
        <v>90</v>
      </c>
      <c r="AW251" s="13" t="s">
        <v>36</v>
      </c>
      <c r="AX251" s="13" t="s">
        <v>80</v>
      </c>
      <c r="AY251" s="245" t="s">
        <v>130</v>
      </c>
    </row>
    <row r="252" s="12" customFormat="1" ht="22.8" customHeight="1">
      <c r="A252" s="12"/>
      <c r="B252" s="200"/>
      <c r="C252" s="201"/>
      <c r="D252" s="202" t="s">
        <v>79</v>
      </c>
      <c r="E252" s="214" t="s">
        <v>138</v>
      </c>
      <c r="F252" s="214" t="s">
        <v>409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SUM(P253:P264)</f>
        <v>0</v>
      </c>
      <c r="Q252" s="208"/>
      <c r="R252" s="209">
        <f>SUM(R253:R264)</f>
        <v>5.7943199999999999</v>
      </c>
      <c r="S252" s="208"/>
      <c r="T252" s="210">
        <f>SUM(T253:T264)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88</v>
      </c>
      <c r="AT252" s="212" t="s">
        <v>79</v>
      </c>
      <c r="AU252" s="212" t="s">
        <v>88</v>
      </c>
      <c r="AY252" s="211" t="s">
        <v>130</v>
      </c>
      <c r="BK252" s="213">
        <f>SUM(BK253:BK264)</f>
        <v>0</v>
      </c>
    </row>
    <row r="253" s="2" customFormat="1" ht="33" customHeight="1">
      <c r="A253" s="36"/>
      <c r="B253" s="37"/>
      <c r="C253" s="246" t="s">
        <v>410</v>
      </c>
      <c r="D253" s="246" t="s">
        <v>150</v>
      </c>
      <c r="E253" s="247" t="s">
        <v>417</v>
      </c>
      <c r="F253" s="248" t="s">
        <v>418</v>
      </c>
      <c r="G253" s="249" t="s">
        <v>153</v>
      </c>
      <c r="H253" s="250">
        <v>1.8999999999999999</v>
      </c>
      <c r="I253" s="251"/>
      <c r="J253" s="252">
        <f>ROUND(I253*H253,2)</f>
        <v>0</v>
      </c>
      <c r="K253" s="248" t="s">
        <v>154</v>
      </c>
      <c r="L253" s="42"/>
      <c r="M253" s="253" t="s">
        <v>1</v>
      </c>
      <c r="N253" s="254" t="s">
        <v>45</v>
      </c>
      <c r="O253" s="89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8" t="s">
        <v>138</v>
      </c>
      <c r="AT253" s="228" t="s">
        <v>150</v>
      </c>
      <c r="AU253" s="228" t="s">
        <v>90</v>
      </c>
      <c r="AY253" s="15" t="s">
        <v>130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5" t="s">
        <v>88</v>
      </c>
      <c r="BK253" s="229">
        <f>ROUND(I253*H253,2)</f>
        <v>0</v>
      </c>
      <c r="BL253" s="15" t="s">
        <v>138</v>
      </c>
      <c r="BM253" s="228" t="s">
        <v>559</v>
      </c>
    </row>
    <row r="254" s="2" customFormat="1">
      <c r="A254" s="36"/>
      <c r="B254" s="37"/>
      <c r="C254" s="38"/>
      <c r="D254" s="230" t="s">
        <v>140</v>
      </c>
      <c r="E254" s="38"/>
      <c r="F254" s="231" t="s">
        <v>420</v>
      </c>
      <c r="G254" s="38"/>
      <c r="H254" s="38"/>
      <c r="I254" s="232"/>
      <c r="J254" s="38"/>
      <c r="K254" s="38"/>
      <c r="L254" s="42"/>
      <c r="M254" s="233"/>
      <c r="N254" s="234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140</v>
      </c>
      <c r="AU254" s="15" t="s">
        <v>90</v>
      </c>
    </row>
    <row r="255" s="13" customFormat="1">
      <c r="A255" s="13"/>
      <c r="B255" s="235"/>
      <c r="C255" s="236"/>
      <c r="D255" s="230" t="s">
        <v>141</v>
      </c>
      <c r="E255" s="237" t="s">
        <v>1</v>
      </c>
      <c r="F255" s="238" t="s">
        <v>560</v>
      </c>
      <c r="G255" s="236"/>
      <c r="H255" s="239">
        <v>0.5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141</v>
      </c>
      <c r="AU255" s="245" t="s">
        <v>90</v>
      </c>
      <c r="AV255" s="13" t="s">
        <v>90</v>
      </c>
      <c r="AW255" s="13" t="s">
        <v>36</v>
      </c>
      <c r="AX255" s="13" t="s">
        <v>80</v>
      </c>
      <c r="AY255" s="245" t="s">
        <v>130</v>
      </c>
    </row>
    <row r="256" s="13" customFormat="1">
      <c r="A256" s="13"/>
      <c r="B256" s="235"/>
      <c r="C256" s="236"/>
      <c r="D256" s="230" t="s">
        <v>141</v>
      </c>
      <c r="E256" s="237" t="s">
        <v>1</v>
      </c>
      <c r="F256" s="238" t="s">
        <v>561</v>
      </c>
      <c r="G256" s="236"/>
      <c r="H256" s="239">
        <v>1.3999999999999999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141</v>
      </c>
      <c r="AU256" s="245" t="s">
        <v>90</v>
      </c>
      <c r="AV256" s="13" t="s">
        <v>90</v>
      </c>
      <c r="AW256" s="13" t="s">
        <v>36</v>
      </c>
      <c r="AX256" s="13" t="s">
        <v>80</v>
      </c>
      <c r="AY256" s="245" t="s">
        <v>130</v>
      </c>
    </row>
    <row r="257" s="2" customFormat="1" ht="24.15" customHeight="1">
      <c r="A257" s="36"/>
      <c r="B257" s="37"/>
      <c r="C257" s="246" t="s">
        <v>416</v>
      </c>
      <c r="D257" s="246" t="s">
        <v>150</v>
      </c>
      <c r="E257" s="247" t="s">
        <v>423</v>
      </c>
      <c r="F257" s="248" t="s">
        <v>424</v>
      </c>
      <c r="G257" s="249" t="s">
        <v>153</v>
      </c>
      <c r="H257" s="250">
        <v>2.3999999999999999</v>
      </c>
      <c r="I257" s="251"/>
      <c r="J257" s="252">
        <f>ROUND(I257*H257,2)</f>
        <v>0</v>
      </c>
      <c r="K257" s="248" t="s">
        <v>154</v>
      </c>
      <c r="L257" s="42"/>
      <c r="M257" s="253" t="s">
        <v>1</v>
      </c>
      <c r="N257" s="254" t="s">
        <v>45</v>
      </c>
      <c r="O257" s="89"/>
      <c r="P257" s="226">
        <f>O257*H257</f>
        <v>0</v>
      </c>
      <c r="Q257" s="226">
        <v>2.4142999999999999</v>
      </c>
      <c r="R257" s="226">
        <f>Q257*H257</f>
        <v>5.7943199999999999</v>
      </c>
      <c r="S257" s="226">
        <v>0</v>
      </c>
      <c r="T257" s="227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8" t="s">
        <v>138</v>
      </c>
      <c r="AT257" s="228" t="s">
        <v>150</v>
      </c>
      <c r="AU257" s="228" t="s">
        <v>90</v>
      </c>
      <c r="AY257" s="15" t="s">
        <v>130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5" t="s">
        <v>88</v>
      </c>
      <c r="BK257" s="229">
        <f>ROUND(I257*H257,2)</f>
        <v>0</v>
      </c>
      <c r="BL257" s="15" t="s">
        <v>138</v>
      </c>
      <c r="BM257" s="228" t="s">
        <v>562</v>
      </c>
    </row>
    <row r="258" s="2" customFormat="1">
      <c r="A258" s="36"/>
      <c r="B258" s="37"/>
      <c r="C258" s="38"/>
      <c r="D258" s="230" t="s">
        <v>140</v>
      </c>
      <c r="E258" s="38"/>
      <c r="F258" s="231" t="s">
        <v>426</v>
      </c>
      <c r="G258" s="38"/>
      <c r="H258" s="38"/>
      <c r="I258" s="232"/>
      <c r="J258" s="38"/>
      <c r="K258" s="38"/>
      <c r="L258" s="42"/>
      <c r="M258" s="233"/>
      <c r="N258" s="234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140</v>
      </c>
      <c r="AU258" s="15" t="s">
        <v>90</v>
      </c>
    </row>
    <row r="259" s="13" customFormat="1">
      <c r="A259" s="13"/>
      <c r="B259" s="235"/>
      <c r="C259" s="236"/>
      <c r="D259" s="230" t="s">
        <v>141</v>
      </c>
      <c r="E259" s="237" t="s">
        <v>1</v>
      </c>
      <c r="F259" s="238" t="s">
        <v>563</v>
      </c>
      <c r="G259" s="236"/>
      <c r="H259" s="239">
        <v>1.3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141</v>
      </c>
      <c r="AU259" s="245" t="s">
        <v>90</v>
      </c>
      <c r="AV259" s="13" t="s">
        <v>90</v>
      </c>
      <c r="AW259" s="13" t="s">
        <v>36</v>
      </c>
      <c r="AX259" s="13" t="s">
        <v>80</v>
      </c>
      <c r="AY259" s="245" t="s">
        <v>130</v>
      </c>
    </row>
    <row r="260" s="13" customFormat="1">
      <c r="A260" s="13"/>
      <c r="B260" s="235"/>
      <c r="C260" s="236"/>
      <c r="D260" s="230" t="s">
        <v>141</v>
      </c>
      <c r="E260" s="237" t="s">
        <v>1</v>
      </c>
      <c r="F260" s="238" t="s">
        <v>564</v>
      </c>
      <c r="G260" s="236"/>
      <c r="H260" s="239">
        <v>1.1000000000000001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141</v>
      </c>
      <c r="AU260" s="245" t="s">
        <v>90</v>
      </c>
      <c r="AV260" s="13" t="s">
        <v>90</v>
      </c>
      <c r="AW260" s="13" t="s">
        <v>36</v>
      </c>
      <c r="AX260" s="13" t="s">
        <v>80</v>
      </c>
      <c r="AY260" s="245" t="s">
        <v>130</v>
      </c>
    </row>
    <row r="261" s="2" customFormat="1" ht="16.5" customHeight="1">
      <c r="A261" s="36"/>
      <c r="B261" s="37"/>
      <c r="C261" s="246" t="s">
        <v>422</v>
      </c>
      <c r="D261" s="246" t="s">
        <v>150</v>
      </c>
      <c r="E261" s="247" t="s">
        <v>430</v>
      </c>
      <c r="F261" s="248" t="s">
        <v>431</v>
      </c>
      <c r="G261" s="249" t="s">
        <v>173</v>
      </c>
      <c r="H261" s="250">
        <v>6</v>
      </c>
      <c r="I261" s="251"/>
      <c r="J261" s="252">
        <f>ROUND(I261*H261,2)</f>
        <v>0</v>
      </c>
      <c r="K261" s="248" t="s">
        <v>154</v>
      </c>
      <c r="L261" s="42"/>
      <c r="M261" s="253" t="s">
        <v>1</v>
      </c>
      <c r="N261" s="254" t="s">
        <v>45</v>
      </c>
      <c r="O261" s="89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8" t="s">
        <v>138</v>
      </c>
      <c r="AT261" s="228" t="s">
        <v>150</v>
      </c>
      <c r="AU261" s="228" t="s">
        <v>90</v>
      </c>
      <c r="AY261" s="15" t="s">
        <v>130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5" t="s">
        <v>88</v>
      </c>
      <c r="BK261" s="229">
        <f>ROUND(I261*H261,2)</f>
        <v>0</v>
      </c>
      <c r="BL261" s="15" t="s">
        <v>138</v>
      </c>
      <c r="BM261" s="228" t="s">
        <v>565</v>
      </c>
    </row>
    <row r="262" s="2" customFormat="1">
      <c r="A262" s="36"/>
      <c r="B262" s="37"/>
      <c r="C262" s="38"/>
      <c r="D262" s="230" t="s">
        <v>140</v>
      </c>
      <c r="E262" s="38"/>
      <c r="F262" s="231" t="s">
        <v>433</v>
      </c>
      <c r="G262" s="38"/>
      <c r="H262" s="38"/>
      <c r="I262" s="232"/>
      <c r="J262" s="38"/>
      <c r="K262" s="38"/>
      <c r="L262" s="42"/>
      <c r="M262" s="233"/>
      <c r="N262" s="234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140</v>
      </c>
      <c r="AU262" s="15" t="s">
        <v>90</v>
      </c>
    </row>
    <row r="263" s="13" customFormat="1">
      <c r="A263" s="13"/>
      <c r="B263" s="235"/>
      <c r="C263" s="236"/>
      <c r="D263" s="230" t="s">
        <v>141</v>
      </c>
      <c r="E263" s="237" t="s">
        <v>1</v>
      </c>
      <c r="F263" s="238" t="s">
        <v>566</v>
      </c>
      <c r="G263" s="236"/>
      <c r="H263" s="239">
        <v>3.2000000000000002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141</v>
      </c>
      <c r="AU263" s="245" t="s">
        <v>90</v>
      </c>
      <c r="AV263" s="13" t="s">
        <v>90</v>
      </c>
      <c r="AW263" s="13" t="s">
        <v>36</v>
      </c>
      <c r="AX263" s="13" t="s">
        <v>80</v>
      </c>
      <c r="AY263" s="245" t="s">
        <v>130</v>
      </c>
    </row>
    <row r="264" s="13" customFormat="1">
      <c r="A264" s="13"/>
      <c r="B264" s="235"/>
      <c r="C264" s="236"/>
      <c r="D264" s="230" t="s">
        <v>141</v>
      </c>
      <c r="E264" s="237" t="s">
        <v>1</v>
      </c>
      <c r="F264" s="238" t="s">
        <v>567</v>
      </c>
      <c r="G264" s="236"/>
      <c r="H264" s="239">
        <v>2.7999999999999998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141</v>
      </c>
      <c r="AU264" s="245" t="s">
        <v>90</v>
      </c>
      <c r="AV264" s="13" t="s">
        <v>90</v>
      </c>
      <c r="AW264" s="13" t="s">
        <v>36</v>
      </c>
      <c r="AX264" s="13" t="s">
        <v>80</v>
      </c>
      <c r="AY264" s="245" t="s">
        <v>130</v>
      </c>
    </row>
    <row r="265" s="12" customFormat="1" ht="22.8" customHeight="1">
      <c r="A265" s="12"/>
      <c r="B265" s="200"/>
      <c r="C265" s="201"/>
      <c r="D265" s="202" t="s">
        <v>79</v>
      </c>
      <c r="E265" s="214" t="s">
        <v>187</v>
      </c>
      <c r="F265" s="214" t="s">
        <v>568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SUM(P266:P273)</f>
        <v>0</v>
      </c>
      <c r="Q265" s="208"/>
      <c r="R265" s="209">
        <f>SUM(R266:R273)</f>
        <v>920.68000000000006</v>
      </c>
      <c r="S265" s="208"/>
      <c r="T265" s="210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88</v>
      </c>
      <c r="AT265" s="212" t="s">
        <v>79</v>
      </c>
      <c r="AU265" s="212" t="s">
        <v>88</v>
      </c>
      <c r="AY265" s="211" t="s">
        <v>130</v>
      </c>
      <c r="BK265" s="213">
        <f>SUM(BK266:BK273)</f>
        <v>0</v>
      </c>
    </row>
    <row r="266" s="2" customFormat="1" ht="24.15" customHeight="1">
      <c r="A266" s="36"/>
      <c r="B266" s="37"/>
      <c r="C266" s="246" t="s">
        <v>429</v>
      </c>
      <c r="D266" s="246" t="s">
        <v>150</v>
      </c>
      <c r="E266" s="247" t="s">
        <v>569</v>
      </c>
      <c r="F266" s="248" t="s">
        <v>570</v>
      </c>
      <c r="G266" s="249" t="s">
        <v>173</v>
      </c>
      <c r="H266" s="250">
        <v>3836</v>
      </c>
      <c r="I266" s="251"/>
      <c r="J266" s="252">
        <f>ROUND(I266*H266,2)</f>
        <v>0</v>
      </c>
      <c r="K266" s="248" t="s">
        <v>154</v>
      </c>
      <c r="L266" s="42"/>
      <c r="M266" s="253" t="s">
        <v>1</v>
      </c>
      <c r="N266" s="254" t="s">
        <v>45</v>
      </c>
      <c r="O266" s="89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8" t="s">
        <v>138</v>
      </c>
      <c r="AT266" s="228" t="s">
        <v>150</v>
      </c>
      <c r="AU266" s="228" t="s">
        <v>90</v>
      </c>
      <c r="AY266" s="15" t="s">
        <v>130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5" t="s">
        <v>88</v>
      </c>
      <c r="BK266" s="229">
        <f>ROUND(I266*H266,2)</f>
        <v>0</v>
      </c>
      <c r="BL266" s="15" t="s">
        <v>138</v>
      </c>
      <c r="BM266" s="228" t="s">
        <v>571</v>
      </c>
    </row>
    <row r="267" s="2" customFormat="1">
      <c r="A267" s="36"/>
      <c r="B267" s="37"/>
      <c r="C267" s="38"/>
      <c r="D267" s="230" t="s">
        <v>140</v>
      </c>
      <c r="E267" s="38"/>
      <c r="F267" s="231" t="s">
        <v>572</v>
      </c>
      <c r="G267" s="38"/>
      <c r="H267" s="38"/>
      <c r="I267" s="232"/>
      <c r="J267" s="38"/>
      <c r="K267" s="38"/>
      <c r="L267" s="42"/>
      <c r="M267" s="233"/>
      <c r="N267" s="234"/>
      <c r="O267" s="89"/>
      <c r="P267" s="89"/>
      <c r="Q267" s="89"/>
      <c r="R267" s="89"/>
      <c r="S267" s="89"/>
      <c r="T267" s="90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140</v>
      </c>
      <c r="AU267" s="15" t="s">
        <v>90</v>
      </c>
    </row>
    <row r="268" s="13" customFormat="1">
      <c r="A268" s="13"/>
      <c r="B268" s="235"/>
      <c r="C268" s="236"/>
      <c r="D268" s="230" t="s">
        <v>141</v>
      </c>
      <c r="E268" s="237" t="s">
        <v>1</v>
      </c>
      <c r="F268" s="238" t="s">
        <v>573</v>
      </c>
      <c r="G268" s="236"/>
      <c r="H268" s="239">
        <v>3836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141</v>
      </c>
      <c r="AU268" s="245" t="s">
        <v>90</v>
      </c>
      <c r="AV268" s="13" t="s">
        <v>90</v>
      </c>
      <c r="AW268" s="13" t="s">
        <v>36</v>
      </c>
      <c r="AX268" s="13" t="s">
        <v>88</v>
      </c>
      <c r="AY268" s="245" t="s">
        <v>130</v>
      </c>
    </row>
    <row r="269" s="2" customFormat="1" ht="16.5" customHeight="1">
      <c r="A269" s="36"/>
      <c r="B269" s="37"/>
      <c r="C269" s="216" t="s">
        <v>437</v>
      </c>
      <c r="D269" s="216" t="s">
        <v>132</v>
      </c>
      <c r="E269" s="217" t="s">
        <v>223</v>
      </c>
      <c r="F269" s="218" t="s">
        <v>224</v>
      </c>
      <c r="G269" s="219" t="s">
        <v>147</v>
      </c>
      <c r="H269" s="220">
        <v>690.48000000000002</v>
      </c>
      <c r="I269" s="221"/>
      <c r="J269" s="222">
        <f>ROUND(I269*H269,2)</f>
        <v>0</v>
      </c>
      <c r="K269" s="218" t="s">
        <v>154</v>
      </c>
      <c r="L269" s="223"/>
      <c r="M269" s="224" t="s">
        <v>1</v>
      </c>
      <c r="N269" s="225" t="s">
        <v>45</v>
      </c>
      <c r="O269" s="89"/>
      <c r="P269" s="226">
        <f>O269*H269</f>
        <v>0</v>
      </c>
      <c r="Q269" s="226">
        <v>1</v>
      </c>
      <c r="R269" s="226">
        <f>Q269*H269</f>
        <v>690.48000000000002</v>
      </c>
      <c r="S269" s="226">
        <v>0</v>
      </c>
      <c r="T269" s="227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8" t="s">
        <v>137</v>
      </c>
      <c r="AT269" s="228" t="s">
        <v>132</v>
      </c>
      <c r="AU269" s="228" t="s">
        <v>90</v>
      </c>
      <c r="AY269" s="15" t="s">
        <v>130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5" t="s">
        <v>88</v>
      </c>
      <c r="BK269" s="229">
        <f>ROUND(I269*H269,2)</f>
        <v>0</v>
      </c>
      <c r="BL269" s="15" t="s">
        <v>138</v>
      </c>
      <c r="BM269" s="228" t="s">
        <v>574</v>
      </c>
    </row>
    <row r="270" s="2" customFormat="1">
      <c r="A270" s="36"/>
      <c r="B270" s="37"/>
      <c r="C270" s="38"/>
      <c r="D270" s="230" t="s">
        <v>140</v>
      </c>
      <c r="E270" s="38"/>
      <c r="F270" s="231" t="s">
        <v>224</v>
      </c>
      <c r="G270" s="38"/>
      <c r="H270" s="38"/>
      <c r="I270" s="232"/>
      <c r="J270" s="38"/>
      <c r="K270" s="38"/>
      <c r="L270" s="42"/>
      <c r="M270" s="233"/>
      <c r="N270" s="234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140</v>
      </c>
      <c r="AU270" s="15" t="s">
        <v>90</v>
      </c>
    </row>
    <row r="271" s="2" customFormat="1" ht="16.5" customHeight="1">
      <c r="A271" s="36"/>
      <c r="B271" s="37"/>
      <c r="C271" s="216" t="s">
        <v>444</v>
      </c>
      <c r="D271" s="216" t="s">
        <v>132</v>
      </c>
      <c r="E271" s="217" t="s">
        <v>218</v>
      </c>
      <c r="F271" s="218" t="s">
        <v>219</v>
      </c>
      <c r="G271" s="219" t="s">
        <v>147</v>
      </c>
      <c r="H271" s="220">
        <v>230.19999999999999</v>
      </c>
      <c r="I271" s="221"/>
      <c r="J271" s="222">
        <f>ROUND(I271*H271,2)</f>
        <v>0</v>
      </c>
      <c r="K271" s="218" t="s">
        <v>154</v>
      </c>
      <c r="L271" s="223"/>
      <c r="M271" s="224" t="s">
        <v>1</v>
      </c>
      <c r="N271" s="225" t="s">
        <v>45</v>
      </c>
      <c r="O271" s="89"/>
      <c r="P271" s="226">
        <f>O271*H271</f>
        <v>0</v>
      </c>
      <c r="Q271" s="226">
        <v>1</v>
      </c>
      <c r="R271" s="226">
        <f>Q271*H271</f>
        <v>230.19999999999999</v>
      </c>
      <c r="S271" s="226">
        <v>0</v>
      </c>
      <c r="T271" s="227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8" t="s">
        <v>137</v>
      </c>
      <c r="AT271" s="228" t="s">
        <v>132</v>
      </c>
      <c r="AU271" s="228" t="s">
        <v>90</v>
      </c>
      <c r="AY271" s="15" t="s">
        <v>130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5" t="s">
        <v>88</v>
      </c>
      <c r="BK271" s="229">
        <f>ROUND(I271*H271,2)</f>
        <v>0</v>
      </c>
      <c r="BL271" s="15" t="s">
        <v>138</v>
      </c>
      <c r="BM271" s="228" t="s">
        <v>575</v>
      </c>
    </row>
    <row r="272" s="2" customFormat="1">
      <c r="A272" s="36"/>
      <c r="B272" s="37"/>
      <c r="C272" s="38"/>
      <c r="D272" s="230" t="s">
        <v>140</v>
      </c>
      <c r="E272" s="38"/>
      <c r="F272" s="231" t="s">
        <v>219</v>
      </c>
      <c r="G272" s="38"/>
      <c r="H272" s="38"/>
      <c r="I272" s="232"/>
      <c r="J272" s="38"/>
      <c r="K272" s="38"/>
      <c r="L272" s="42"/>
      <c r="M272" s="233"/>
      <c r="N272" s="234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140</v>
      </c>
      <c r="AU272" s="15" t="s">
        <v>90</v>
      </c>
    </row>
    <row r="273" s="13" customFormat="1">
      <c r="A273" s="13"/>
      <c r="B273" s="235"/>
      <c r="C273" s="236"/>
      <c r="D273" s="230" t="s">
        <v>141</v>
      </c>
      <c r="E273" s="237" t="s">
        <v>1</v>
      </c>
      <c r="F273" s="238" t="s">
        <v>576</v>
      </c>
      <c r="G273" s="236"/>
      <c r="H273" s="239">
        <v>230.19999999999999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141</v>
      </c>
      <c r="AU273" s="245" t="s">
        <v>90</v>
      </c>
      <c r="AV273" s="13" t="s">
        <v>90</v>
      </c>
      <c r="AW273" s="13" t="s">
        <v>36</v>
      </c>
      <c r="AX273" s="13" t="s">
        <v>88</v>
      </c>
      <c r="AY273" s="245" t="s">
        <v>130</v>
      </c>
    </row>
    <row r="274" s="12" customFormat="1" ht="22.8" customHeight="1">
      <c r="A274" s="12"/>
      <c r="B274" s="200"/>
      <c r="C274" s="201"/>
      <c r="D274" s="202" t="s">
        <v>79</v>
      </c>
      <c r="E274" s="214" t="s">
        <v>137</v>
      </c>
      <c r="F274" s="214" t="s">
        <v>436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SUM(P275:P286)</f>
        <v>0</v>
      </c>
      <c r="Q274" s="208"/>
      <c r="R274" s="209">
        <f>SUM(R275:R286)</f>
        <v>0.19867000000000001</v>
      </c>
      <c r="S274" s="208"/>
      <c r="T274" s="210">
        <f>SUM(T275:T286)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88</v>
      </c>
      <c r="AT274" s="212" t="s">
        <v>79</v>
      </c>
      <c r="AU274" s="212" t="s">
        <v>88</v>
      </c>
      <c r="AY274" s="211" t="s">
        <v>130</v>
      </c>
      <c r="BK274" s="213">
        <f>SUM(BK275:BK286)</f>
        <v>0</v>
      </c>
    </row>
    <row r="275" s="2" customFormat="1" ht="16.5" customHeight="1">
      <c r="A275" s="36"/>
      <c r="B275" s="37"/>
      <c r="C275" s="246" t="s">
        <v>449</v>
      </c>
      <c r="D275" s="246" t="s">
        <v>150</v>
      </c>
      <c r="E275" s="247" t="s">
        <v>577</v>
      </c>
      <c r="F275" s="248" t="s">
        <v>578</v>
      </c>
      <c r="G275" s="249" t="s">
        <v>204</v>
      </c>
      <c r="H275" s="250">
        <v>1</v>
      </c>
      <c r="I275" s="251"/>
      <c r="J275" s="252">
        <f>ROUND(I275*H275,2)</f>
        <v>0</v>
      </c>
      <c r="K275" s="248" t="s">
        <v>154</v>
      </c>
      <c r="L275" s="42"/>
      <c r="M275" s="253" t="s">
        <v>1</v>
      </c>
      <c r="N275" s="254" t="s">
        <v>45</v>
      </c>
      <c r="O275" s="89"/>
      <c r="P275" s="226">
        <f>O275*H275</f>
        <v>0</v>
      </c>
      <c r="Q275" s="226">
        <v>0.039579999999999997</v>
      </c>
      <c r="R275" s="226">
        <f>Q275*H275</f>
        <v>0.039579999999999997</v>
      </c>
      <c r="S275" s="226">
        <v>0</v>
      </c>
      <c r="T275" s="227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8" t="s">
        <v>138</v>
      </c>
      <c r="AT275" s="228" t="s">
        <v>150</v>
      </c>
      <c r="AU275" s="228" t="s">
        <v>90</v>
      </c>
      <c r="AY275" s="15" t="s">
        <v>130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5" t="s">
        <v>88</v>
      </c>
      <c r="BK275" s="229">
        <f>ROUND(I275*H275,2)</f>
        <v>0</v>
      </c>
      <c r="BL275" s="15" t="s">
        <v>138</v>
      </c>
      <c r="BM275" s="228" t="s">
        <v>579</v>
      </c>
    </row>
    <row r="276" s="2" customFormat="1">
      <c r="A276" s="36"/>
      <c r="B276" s="37"/>
      <c r="C276" s="38"/>
      <c r="D276" s="230" t="s">
        <v>140</v>
      </c>
      <c r="E276" s="38"/>
      <c r="F276" s="231" t="s">
        <v>580</v>
      </c>
      <c r="G276" s="38"/>
      <c r="H276" s="38"/>
      <c r="I276" s="232"/>
      <c r="J276" s="38"/>
      <c r="K276" s="38"/>
      <c r="L276" s="42"/>
      <c r="M276" s="233"/>
      <c r="N276" s="234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140</v>
      </c>
      <c r="AU276" s="15" t="s">
        <v>90</v>
      </c>
    </row>
    <row r="277" s="13" customFormat="1">
      <c r="A277" s="13"/>
      <c r="B277" s="235"/>
      <c r="C277" s="236"/>
      <c r="D277" s="230" t="s">
        <v>141</v>
      </c>
      <c r="E277" s="237" t="s">
        <v>1</v>
      </c>
      <c r="F277" s="238" t="s">
        <v>581</v>
      </c>
      <c r="G277" s="236"/>
      <c r="H277" s="239">
        <v>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141</v>
      </c>
      <c r="AU277" s="245" t="s">
        <v>90</v>
      </c>
      <c r="AV277" s="13" t="s">
        <v>90</v>
      </c>
      <c r="AW277" s="13" t="s">
        <v>36</v>
      </c>
      <c r="AX277" s="13" t="s">
        <v>88</v>
      </c>
      <c r="AY277" s="245" t="s">
        <v>130</v>
      </c>
    </row>
    <row r="278" s="2" customFormat="1" ht="24.15" customHeight="1">
      <c r="A278" s="36"/>
      <c r="B278" s="37"/>
      <c r="C278" s="216" t="s">
        <v>455</v>
      </c>
      <c r="D278" s="216" t="s">
        <v>132</v>
      </c>
      <c r="E278" s="217" t="s">
        <v>582</v>
      </c>
      <c r="F278" s="218" t="s">
        <v>583</v>
      </c>
      <c r="G278" s="219" t="s">
        <v>204</v>
      </c>
      <c r="H278" s="220">
        <v>1</v>
      </c>
      <c r="I278" s="221"/>
      <c r="J278" s="222">
        <f>ROUND(I278*H278,2)</f>
        <v>0</v>
      </c>
      <c r="K278" s="218" t="s">
        <v>1</v>
      </c>
      <c r="L278" s="223"/>
      <c r="M278" s="224" t="s">
        <v>1</v>
      </c>
      <c r="N278" s="225" t="s">
        <v>45</v>
      </c>
      <c r="O278" s="89"/>
      <c r="P278" s="226">
        <f>O278*H278</f>
        <v>0</v>
      </c>
      <c r="Q278" s="226">
        <v>0.040000000000000001</v>
      </c>
      <c r="R278" s="226">
        <f>Q278*H278</f>
        <v>0.040000000000000001</v>
      </c>
      <c r="S278" s="226">
        <v>0</v>
      </c>
      <c r="T278" s="227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8" t="s">
        <v>137</v>
      </c>
      <c r="AT278" s="228" t="s">
        <v>132</v>
      </c>
      <c r="AU278" s="228" t="s">
        <v>90</v>
      </c>
      <c r="AY278" s="15" t="s">
        <v>130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5" t="s">
        <v>88</v>
      </c>
      <c r="BK278" s="229">
        <f>ROUND(I278*H278,2)</f>
        <v>0</v>
      </c>
      <c r="BL278" s="15" t="s">
        <v>138</v>
      </c>
      <c r="BM278" s="228" t="s">
        <v>584</v>
      </c>
    </row>
    <row r="279" s="2" customFormat="1">
      <c r="A279" s="36"/>
      <c r="B279" s="37"/>
      <c r="C279" s="38"/>
      <c r="D279" s="230" t="s">
        <v>140</v>
      </c>
      <c r="E279" s="38"/>
      <c r="F279" s="231" t="s">
        <v>583</v>
      </c>
      <c r="G279" s="38"/>
      <c r="H279" s="38"/>
      <c r="I279" s="232"/>
      <c r="J279" s="38"/>
      <c r="K279" s="38"/>
      <c r="L279" s="42"/>
      <c r="M279" s="233"/>
      <c r="N279" s="234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140</v>
      </c>
      <c r="AU279" s="15" t="s">
        <v>90</v>
      </c>
    </row>
    <row r="280" s="2" customFormat="1">
      <c r="A280" s="36"/>
      <c r="B280" s="37"/>
      <c r="C280" s="38"/>
      <c r="D280" s="230" t="s">
        <v>168</v>
      </c>
      <c r="E280" s="38"/>
      <c r="F280" s="255" t="s">
        <v>585</v>
      </c>
      <c r="G280" s="38"/>
      <c r="H280" s="38"/>
      <c r="I280" s="232"/>
      <c r="J280" s="38"/>
      <c r="K280" s="38"/>
      <c r="L280" s="42"/>
      <c r="M280" s="233"/>
      <c r="N280" s="234"/>
      <c r="O280" s="89"/>
      <c r="P280" s="89"/>
      <c r="Q280" s="89"/>
      <c r="R280" s="89"/>
      <c r="S280" s="89"/>
      <c r="T280" s="90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168</v>
      </c>
      <c r="AU280" s="15" t="s">
        <v>90</v>
      </c>
    </row>
    <row r="281" s="2" customFormat="1" ht="16.5" customHeight="1">
      <c r="A281" s="36"/>
      <c r="B281" s="37"/>
      <c r="C281" s="246" t="s">
        <v>462</v>
      </c>
      <c r="D281" s="246" t="s">
        <v>150</v>
      </c>
      <c r="E281" s="247" t="s">
        <v>586</v>
      </c>
      <c r="F281" s="248" t="s">
        <v>587</v>
      </c>
      <c r="G281" s="249" t="s">
        <v>204</v>
      </c>
      <c r="H281" s="250">
        <v>1</v>
      </c>
      <c r="I281" s="251"/>
      <c r="J281" s="252">
        <f>ROUND(I281*H281,2)</f>
        <v>0</v>
      </c>
      <c r="K281" s="248" t="s">
        <v>154</v>
      </c>
      <c r="L281" s="42"/>
      <c r="M281" s="253" t="s">
        <v>1</v>
      </c>
      <c r="N281" s="254" t="s">
        <v>45</v>
      </c>
      <c r="O281" s="89"/>
      <c r="P281" s="226">
        <f>O281*H281</f>
        <v>0</v>
      </c>
      <c r="Q281" s="226">
        <v>0.046089999999999999</v>
      </c>
      <c r="R281" s="226">
        <f>Q281*H281</f>
        <v>0.046089999999999999</v>
      </c>
      <c r="S281" s="226">
        <v>0</v>
      </c>
      <c r="T281" s="227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8" t="s">
        <v>138</v>
      </c>
      <c r="AT281" s="228" t="s">
        <v>150</v>
      </c>
      <c r="AU281" s="228" t="s">
        <v>90</v>
      </c>
      <c r="AY281" s="15" t="s">
        <v>130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5" t="s">
        <v>88</v>
      </c>
      <c r="BK281" s="229">
        <f>ROUND(I281*H281,2)</f>
        <v>0</v>
      </c>
      <c r="BL281" s="15" t="s">
        <v>138</v>
      </c>
      <c r="BM281" s="228" t="s">
        <v>588</v>
      </c>
    </row>
    <row r="282" s="2" customFormat="1">
      <c r="A282" s="36"/>
      <c r="B282" s="37"/>
      <c r="C282" s="38"/>
      <c r="D282" s="230" t="s">
        <v>140</v>
      </c>
      <c r="E282" s="38"/>
      <c r="F282" s="231" t="s">
        <v>589</v>
      </c>
      <c r="G282" s="38"/>
      <c r="H282" s="38"/>
      <c r="I282" s="232"/>
      <c r="J282" s="38"/>
      <c r="K282" s="38"/>
      <c r="L282" s="42"/>
      <c r="M282" s="233"/>
      <c r="N282" s="234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140</v>
      </c>
      <c r="AU282" s="15" t="s">
        <v>90</v>
      </c>
    </row>
    <row r="283" s="13" customFormat="1">
      <c r="A283" s="13"/>
      <c r="B283" s="235"/>
      <c r="C283" s="236"/>
      <c r="D283" s="230" t="s">
        <v>141</v>
      </c>
      <c r="E283" s="237" t="s">
        <v>1</v>
      </c>
      <c r="F283" s="238" t="s">
        <v>590</v>
      </c>
      <c r="G283" s="236"/>
      <c r="H283" s="239">
        <v>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141</v>
      </c>
      <c r="AU283" s="245" t="s">
        <v>90</v>
      </c>
      <c r="AV283" s="13" t="s">
        <v>90</v>
      </c>
      <c r="AW283" s="13" t="s">
        <v>36</v>
      </c>
      <c r="AX283" s="13" t="s">
        <v>88</v>
      </c>
      <c r="AY283" s="245" t="s">
        <v>130</v>
      </c>
    </row>
    <row r="284" s="2" customFormat="1" ht="24.15" customHeight="1">
      <c r="A284" s="36"/>
      <c r="B284" s="37"/>
      <c r="C284" s="216" t="s">
        <v>468</v>
      </c>
      <c r="D284" s="216" t="s">
        <v>132</v>
      </c>
      <c r="E284" s="217" t="s">
        <v>591</v>
      </c>
      <c r="F284" s="218" t="s">
        <v>592</v>
      </c>
      <c r="G284" s="219" t="s">
        <v>204</v>
      </c>
      <c r="H284" s="220">
        <v>1</v>
      </c>
      <c r="I284" s="221"/>
      <c r="J284" s="222">
        <f>ROUND(I284*H284,2)</f>
        <v>0</v>
      </c>
      <c r="K284" s="218" t="s">
        <v>1</v>
      </c>
      <c r="L284" s="223"/>
      <c r="M284" s="224" t="s">
        <v>1</v>
      </c>
      <c r="N284" s="225" t="s">
        <v>45</v>
      </c>
      <c r="O284" s="89"/>
      <c r="P284" s="226">
        <f>O284*H284</f>
        <v>0</v>
      </c>
      <c r="Q284" s="226">
        <v>0.072999999999999995</v>
      </c>
      <c r="R284" s="226">
        <f>Q284*H284</f>
        <v>0.072999999999999995</v>
      </c>
      <c r="S284" s="226">
        <v>0</v>
      </c>
      <c r="T284" s="227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8" t="s">
        <v>137</v>
      </c>
      <c r="AT284" s="228" t="s">
        <v>132</v>
      </c>
      <c r="AU284" s="228" t="s">
        <v>90</v>
      </c>
      <c r="AY284" s="15" t="s">
        <v>130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5" t="s">
        <v>88</v>
      </c>
      <c r="BK284" s="229">
        <f>ROUND(I284*H284,2)</f>
        <v>0</v>
      </c>
      <c r="BL284" s="15" t="s">
        <v>138</v>
      </c>
      <c r="BM284" s="228" t="s">
        <v>593</v>
      </c>
    </row>
    <row r="285" s="2" customFormat="1">
      <c r="A285" s="36"/>
      <c r="B285" s="37"/>
      <c r="C285" s="38"/>
      <c r="D285" s="230" t="s">
        <v>140</v>
      </c>
      <c r="E285" s="38"/>
      <c r="F285" s="231" t="s">
        <v>592</v>
      </c>
      <c r="G285" s="38"/>
      <c r="H285" s="38"/>
      <c r="I285" s="232"/>
      <c r="J285" s="38"/>
      <c r="K285" s="38"/>
      <c r="L285" s="42"/>
      <c r="M285" s="233"/>
      <c r="N285" s="234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140</v>
      </c>
      <c r="AU285" s="15" t="s">
        <v>90</v>
      </c>
    </row>
    <row r="286" s="2" customFormat="1">
      <c r="A286" s="36"/>
      <c r="B286" s="37"/>
      <c r="C286" s="38"/>
      <c r="D286" s="230" t="s">
        <v>168</v>
      </c>
      <c r="E286" s="38"/>
      <c r="F286" s="255" t="s">
        <v>594</v>
      </c>
      <c r="G286" s="38"/>
      <c r="H286" s="38"/>
      <c r="I286" s="232"/>
      <c r="J286" s="38"/>
      <c r="K286" s="38"/>
      <c r="L286" s="42"/>
      <c r="M286" s="233"/>
      <c r="N286" s="234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168</v>
      </c>
      <c r="AU286" s="15" t="s">
        <v>90</v>
      </c>
    </row>
    <row r="287" s="12" customFormat="1" ht="22.8" customHeight="1">
      <c r="A287" s="12"/>
      <c r="B287" s="200"/>
      <c r="C287" s="201"/>
      <c r="D287" s="202" t="s">
        <v>79</v>
      </c>
      <c r="E287" s="214" t="s">
        <v>199</v>
      </c>
      <c r="F287" s="214" t="s">
        <v>200</v>
      </c>
      <c r="G287" s="201"/>
      <c r="H287" s="201"/>
      <c r="I287" s="204"/>
      <c r="J287" s="215">
        <f>BK287</f>
        <v>0</v>
      </c>
      <c r="K287" s="201"/>
      <c r="L287" s="206"/>
      <c r="M287" s="207"/>
      <c r="N287" s="208"/>
      <c r="O287" s="208"/>
      <c r="P287" s="209">
        <f>SUM(P288:P290)</f>
        <v>0</v>
      </c>
      <c r="Q287" s="208"/>
      <c r="R287" s="209">
        <f>SUM(R288:R290)</f>
        <v>1.8029199999999999</v>
      </c>
      <c r="S287" s="208"/>
      <c r="T287" s="210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88</v>
      </c>
      <c r="AT287" s="212" t="s">
        <v>79</v>
      </c>
      <c r="AU287" s="212" t="s">
        <v>88</v>
      </c>
      <c r="AY287" s="211" t="s">
        <v>130</v>
      </c>
      <c r="BK287" s="213">
        <f>SUM(BK288:BK290)</f>
        <v>0</v>
      </c>
    </row>
    <row r="288" s="2" customFormat="1" ht="24.15" customHeight="1">
      <c r="A288" s="36"/>
      <c r="B288" s="37"/>
      <c r="C288" s="246" t="s">
        <v>595</v>
      </c>
      <c r="D288" s="246" t="s">
        <v>150</v>
      </c>
      <c r="E288" s="247" t="s">
        <v>232</v>
      </c>
      <c r="F288" s="248" t="s">
        <v>233</v>
      </c>
      <c r="G288" s="249" t="s">
        <v>173</v>
      </c>
      <c r="H288" s="250">
        <v>3836</v>
      </c>
      <c r="I288" s="251"/>
      <c r="J288" s="252">
        <f>ROUND(I288*H288,2)</f>
        <v>0</v>
      </c>
      <c r="K288" s="248" t="s">
        <v>154</v>
      </c>
      <c r="L288" s="42"/>
      <c r="M288" s="253" t="s">
        <v>1</v>
      </c>
      <c r="N288" s="254" t="s">
        <v>45</v>
      </c>
      <c r="O288" s="89"/>
      <c r="P288" s="226">
        <f>O288*H288</f>
        <v>0</v>
      </c>
      <c r="Q288" s="226">
        <v>0.00046999999999999999</v>
      </c>
      <c r="R288" s="226">
        <f>Q288*H288</f>
        <v>1.8029199999999999</v>
      </c>
      <c r="S288" s="226">
        <v>0</v>
      </c>
      <c r="T288" s="227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8" t="s">
        <v>138</v>
      </c>
      <c r="AT288" s="228" t="s">
        <v>150</v>
      </c>
      <c r="AU288" s="228" t="s">
        <v>90</v>
      </c>
      <c r="AY288" s="15" t="s">
        <v>130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5" t="s">
        <v>88</v>
      </c>
      <c r="BK288" s="229">
        <f>ROUND(I288*H288,2)</f>
        <v>0</v>
      </c>
      <c r="BL288" s="15" t="s">
        <v>138</v>
      </c>
      <c r="BM288" s="228" t="s">
        <v>596</v>
      </c>
    </row>
    <row r="289" s="2" customFormat="1">
      <c r="A289" s="36"/>
      <c r="B289" s="37"/>
      <c r="C289" s="38"/>
      <c r="D289" s="230" t="s">
        <v>140</v>
      </c>
      <c r="E289" s="38"/>
      <c r="F289" s="231" t="s">
        <v>235</v>
      </c>
      <c r="G289" s="38"/>
      <c r="H289" s="38"/>
      <c r="I289" s="232"/>
      <c r="J289" s="38"/>
      <c r="K289" s="38"/>
      <c r="L289" s="42"/>
      <c r="M289" s="233"/>
      <c r="N289" s="234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140</v>
      </c>
      <c r="AU289" s="15" t="s">
        <v>90</v>
      </c>
    </row>
    <row r="290" s="13" customFormat="1">
      <c r="A290" s="13"/>
      <c r="B290" s="235"/>
      <c r="C290" s="236"/>
      <c r="D290" s="230" t="s">
        <v>141</v>
      </c>
      <c r="E290" s="237" t="s">
        <v>1</v>
      </c>
      <c r="F290" s="238" t="s">
        <v>597</v>
      </c>
      <c r="G290" s="236"/>
      <c r="H290" s="239">
        <v>3836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141</v>
      </c>
      <c r="AU290" s="245" t="s">
        <v>90</v>
      </c>
      <c r="AV290" s="13" t="s">
        <v>90</v>
      </c>
      <c r="AW290" s="13" t="s">
        <v>36</v>
      </c>
      <c r="AX290" s="13" t="s">
        <v>88</v>
      </c>
      <c r="AY290" s="245" t="s">
        <v>130</v>
      </c>
    </row>
    <row r="291" s="12" customFormat="1" ht="22.8" customHeight="1">
      <c r="A291" s="12"/>
      <c r="B291" s="200"/>
      <c r="C291" s="201"/>
      <c r="D291" s="202" t="s">
        <v>79</v>
      </c>
      <c r="E291" s="214" t="s">
        <v>242</v>
      </c>
      <c r="F291" s="214" t="s">
        <v>243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SUM(P292:P293)</f>
        <v>0</v>
      </c>
      <c r="Q291" s="208"/>
      <c r="R291" s="209">
        <f>SUM(R292:R293)</f>
        <v>0</v>
      </c>
      <c r="S291" s="208"/>
      <c r="T291" s="210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1" t="s">
        <v>88</v>
      </c>
      <c r="AT291" s="212" t="s">
        <v>79</v>
      </c>
      <c r="AU291" s="212" t="s">
        <v>88</v>
      </c>
      <c r="AY291" s="211" t="s">
        <v>130</v>
      </c>
      <c r="BK291" s="213">
        <f>SUM(BK292:BK293)</f>
        <v>0</v>
      </c>
    </row>
    <row r="292" s="2" customFormat="1" ht="16.5" customHeight="1">
      <c r="A292" s="36"/>
      <c r="B292" s="37"/>
      <c r="C292" s="246" t="s">
        <v>474</v>
      </c>
      <c r="D292" s="246" t="s">
        <v>150</v>
      </c>
      <c r="E292" s="247" t="s">
        <v>245</v>
      </c>
      <c r="F292" s="248" t="s">
        <v>246</v>
      </c>
      <c r="G292" s="249" t="s">
        <v>147</v>
      </c>
      <c r="H292" s="250">
        <v>2589.7689999999998</v>
      </c>
      <c r="I292" s="251"/>
      <c r="J292" s="252">
        <f>ROUND(I292*H292,2)</f>
        <v>0</v>
      </c>
      <c r="K292" s="248" t="s">
        <v>154</v>
      </c>
      <c r="L292" s="42"/>
      <c r="M292" s="253" t="s">
        <v>1</v>
      </c>
      <c r="N292" s="254" t="s">
        <v>45</v>
      </c>
      <c r="O292" s="89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8" t="s">
        <v>138</v>
      </c>
      <c r="AT292" s="228" t="s">
        <v>150</v>
      </c>
      <c r="AU292" s="228" t="s">
        <v>90</v>
      </c>
      <c r="AY292" s="15" t="s">
        <v>130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5" t="s">
        <v>88</v>
      </c>
      <c r="BK292" s="229">
        <f>ROUND(I292*H292,2)</f>
        <v>0</v>
      </c>
      <c r="BL292" s="15" t="s">
        <v>138</v>
      </c>
      <c r="BM292" s="228" t="s">
        <v>598</v>
      </c>
    </row>
    <row r="293" s="2" customFormat="1">
      <c r="A293" s="36"/>
      <c r="B293" s="37"/>
      <c r="C293" s="38"/>
      <c r="D293" s="230" t="s">
        <v>140</v>
      </c>
      <c r="E293" s="38"/>
      <c r="F293" s="231" t="s">
        <v>248</v>
      </c>
      <c r="G293" s="38"/>
      <c r="H293" s="38"/>
      <c r="I293" s="232"/>
      <c r="J293" s="38"/>
      <c r="K293" s="38"/>
      <c r="L293" s="42"/>
      <c r="M293" s="256"/>
      <c r="N293" s="257"/>
      <c r="O293" s="258"/>
      <c r="P293" s="258"/>
      <c r="Q293" s="258"/>
      <c r="R293" s="258"/>
      <c r="S293" s="258"/>
      <c r="T293" s="259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140</v>
      </c>
      <c r="AU293" s="15" t="s">
        <v>90</v>
      </c>
    </row>
    <row r="294" s="2" customFormat="1" ht="6.96" customHeight="1">
      <c r="A294" s="36"/>
      <c r="B294" s="64"/>
      <c r="C294" s="65"/>
      <c r="D294" s="65"/>
      <c r="E294" s="65"/>
      <c r="F294" s="65"/>
      <c r="G294" s="65"/>
      <c r="H294" s="65"/>
      <c r="I294" s="65"/>
      <c r="J294" s="65"/>
      <c r="K294" s="65"/>
      <c r="L294" s="42"/>
      <c r="M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</row>
  </sheetData>
  <sheetProtection sheet="1" autoFilter="0" formatColumns="0" formatRows="0" objects="1" scenarios="1" spinCount="100000" saltValue="sqvt/EVulQ8ryej64aALj+KTNCl0Ee3t91IwmmgSdqFgpqyoH8ORfcZbOIyeQSye2RrXLm9ldH6qNTS1TVN6Pg==" hashValue="IMlTTzGY0sPuKYO910MyOUdw90RKB0wvTleW0AKC6vjXGsv0G+drocxRRIRtSeixybTpvJjV14sbVOBmFaOq0Q==" algorithmName="SHA-512" password="CC35"/>
  <autoFilter ref="C123:K2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90</v>
      </c>
    </row>
    <row r="4" s="1" customFormat="1" ht="24.96" customHeight="1">
      <c r="B4" s="18"/>
      <c r="D4" s="136" t="s">
        <v>103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Morava, oprava hrází v k.ú. Lesnice, Postřelmov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599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25. 8. 2025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ROUND((SUM(BE121:BE228)),  2)</f>
        <v>0</v>
      </c>
      <c r="G33" s="36"/>
      <c r="H33" s="36"/>
      <c r="I33" s="153">
        <v>0.20999999999999999</v>
      </c>
      <c r="J33" s="152">
        <f>ROUND(((SUM(BE121:BE228))*I33),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ROUND((SUM(BF121:BF228)),  2)</f>
        <v>0</v>
      </c>
      <c r="G34" s="36"/>
      <c r="H34" s="36"/>
      <c r="I34" s="153">
        <v>0.12</v>
      </c>
      <c r="J34" s="152">
        <f>ROUND(((SUM(BF121:BF228))*I34),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ROUND((SUM(BG121:BG228)),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ROUND((SUM(BH121:BH228)),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ROUND((SUM(BI121:BI228)),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Morava, oprava hrází v k.ú. Lesnice, Postřelmov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3490_04 - SO04 Hráz PB Morava Postřelmov 300,0 – 301,9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Lesnice, Postřelmov</v>
      </c>
      <c r="G89" s="38"/>
      <c r="H89" s="38"/>
      <c r="I89" s="30" t="s">
        <v>22</v>
      </c>
      <c r="J89" s="77" t="str">
        <f>IF(J12="","",J12)</f>
        <v>25. 8. 2025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32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107</v>
      </c>
      <c r="D94" s="174"/>
      <c r="E94" s="174"/>
      <c r="F94" s="174"/>
      <c r="G94" s="174"/>
      <c r="H94" s="174"/>
      <c r="I94" s="174"/>
      <c r="J94" s="175" t="s">
        <v>108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109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110</v>
      </c>
    </row>
    <row r="97" s="9" customFormat="1" ht="24.96" customHeight="1">
      <c r="A97" s="9"/>
      <c r="B97" s="177"/>
      <c r="C97" s="178"/>
      <c r="D97" s="179" t="s">
        <v>111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112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482</v>
      </c>
      <c r="E99" s="186"/>
      <c r="F99" s="186"/>
      <c r="G99" s="186"/>
      <c r="H99" s="186"/>
      <c r="I99" s="186"/>
      <c r="J99" s="187">
        <f>J213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113</v>
      </c>
      <c r="E100" s="186"/>
      <c r="F100" s="186"/>
      <c r="G100" s="186"/>
      <c r="H100" s="186"/>
      <c r="I100" s="186"/>
      <c r="J100" s="187">
        <f>J222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114</v>
      </c>
      <c r="E101" s="186"/>
      <c r="F101" s="186"/>
      <c r="G101" s="186"/>
      <c r="H101" s="186"/>
      <c r="I101" s="186"/>
      <c r="J101" s="187">
        <f>J226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Morava, oprava hrází v k.ú. Lesnice, Postřelmov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3490_04 - SO04 Hráz PB Morava Postřelmov 300,0 – 301,9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k.ú. Lesnice, Postřelmov</v>
      </c>
      <c r="G115" s="38"/>
      <c r="H115" s="38"/>
      <c r="I115" s="30" t="s">
        <v>22</v>
      </c>
      <c r="J115" s="77" t="str">
        <f>IF(J12="","",J12)</f>
        <v>25. 8. 2025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24</v>
      </c>
      <c r="D117" s="38"/>
      <c r="E117" s="38"/>
      <c r="F117" s="25" t="str">
        <f>E15</f>
        <v>Povodí Moravy, s.p.</v>
      </c>
      <c r="G117" s="38"/>
      <c r="H117" s="38"/>
      <c r="I117" s="30" t="s">
        <v>32</v>
      </c>
      <c r="J117" s="34" t="str">
        <f>E21</f>
        <v>VODNÍ DÍLA - TBD a.s.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30</v>
      </c>
      <c r="D118" s="38"/>
      <c r="E118" s="38"/>
      <c r="F118" s="25" t="str">
        <f>IF(E18="","",E18)</f>
        <v>Vyplň údaj</v>
      </c>
      <c r="G118" s="38"/>
      <c r="H118" s="38"/>
      <c r="I118" s="30" t="s">
        <v>37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116</v>
      </c>
      <c r="D120" s="192" t="s">
        <v>65</v>
      </c>
      <c r="E120" s="192" t="s">
        <v>61</v>
      </c>
      <c r="F120" s="192" t="s">
        <v>62</v>
      </c>
      <c r="G120" s="192" t="s">
        <v>117</v>
      </c>
      <c r="H120" s="192" t="s">
        <v>118</v>
      </c>
      <c r="I120" s="192" t="s">
        <v>119</v>
      </c>
      <c r="J120" s="192" t="s">
        <v>108</v>
      </c>
      <c r="K120" s="193" t="s">
        <v>120</v>
      </c>
      <c r="L120" s="194"/>
      <c r="M120" s="98" t="s">
        <v>1</v>
      </c>
      <c r="N120" s="99" t="s">
        <v>44</v>
      </c>
      <c r="O120" s="99" t="s">
        <v>121</v>
      </c>
      <c r="P120" s="99" t="s">
        <v>122</v>
      </c>
      <c r="Q120" s="99" t="s">
        <v>123</v>
      </c>
      <c r="R120" s="99" t="s">
        <v>124</v>
      </c>
      <c r="S120" s="99" t="s">
        <v>125</v>
      </c>
      <c r="T120" s="100" t="s">
        <v>126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127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1534.2023999999999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79</v>
      </c>
      <c r="AU121" s="15" t="s">
        <v>110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79</v>
      </c>
      <c r="E122" s="203" t="s">
        <v>128</v>
      </c>
      <c r="F122" s="203" t="s">
        <v>129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P123+P213+P222+P226</f>
        <v>0</v>
      </c>
      <c r="Q122" s="208"/>
      <c r="R122" s="209">
        <f>R123+R213+R222+R226</f>
        <v>1534.2023999999999</v>
      </c>
      <c r="S122" s="208"/>
      <c r="T122" s="210">
        <f>T123+T213+T222+T226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88</v>
      </c>
      <c r="AT122" s="212" t="s">
        <v>79</v>
      </c>
      <c r="AU122" s="212" t="s">
        <v>80</v>
      </c>
      <c r="AY122" s="211" t="s">
        <v>130</v>
      </c>
      <c r="BK122" s="213">
        <f>BK123+BK213+BK222+BK226</f>
        <v>0</v>
      </c>
    </row>
    <row r="123" s="12" customFormat="1" ht="22.8" customHeight="1">
      <c r="A123" s="12"/>
      <c r="B123" s="200"/>
      <c r="C123" s="201"/>
      <c r="D123" s="202" t="s">
        <v>79</v>
      </c>
      <c r="E123" s="214" t="s">
        <v>88</v>
      </c>
      <c r="F123" s="214" t="s">
        <v>131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SUM(P124:P212)</f>
        <v>0</v>
      </c>
      <c r="Q123" s="208"/>
      <c r="R123" s="209">
        <f>SUM(R124:R212)</f>
        <v>1009.9495999999999</v>
      </c>
      <c r="S123" s="208"/>
      <c r="T123" s="210">
        <f>SUM(T124:T212)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88</v>
      </c>
      <c r="AT123" s="212" t="s">
        <v>79</v>
      </c>
      <c r="AU123" s="212" t="s">
        <v>88</v>
      </c>
      <c r="AY123" s="211" t="s">
        <v>130</v>
      </c>
      <c r="BK123" s="213">
        <f>SUM(BK124:BK212)</f>
        <v>0</v>
      </c>
    </row>
    <row r="124" s="2" customFormat="1" ht="16.5" customHeight="1">
      <c r="A124" s="36"/>
      <c r="B124" s="37"/>
      <c r="C124" s="216" t="s">
        <v>416</v>
      </c>
      <c r="D124" s="216" t="s">
        <v>132</v>
      </c>
      <c r="E124" s="217" t="s">
        <v>133</v>
      </c>
      <c r="F124" s="218" t="s">
        <v>134</v>
      </c>
      <c r="G124" s="219" t="s">
        <v>135</v>
      </c>
      <c r="H124" s="220">
        <v>149.59999999999999</v>
      </c>
      <c r="I124" s="221"/>
      <c r="J124" s="222">
        <f>ROUND(I124*H124,2)</f>
        <v>0</v>
      </c>
      <c r="K124" s="218" t="s">
        <v>136</v>
      </c>
      <c r="L124" s="223"/>
      <c r="M124" s="224" t="s">
        <v>1</v>
      </c>
      <c r="N124" s="225" t="s">
        <v>45</v>
      </c>
      <c r="O124" s="89"/>
      <c r="P124" s="226">
        <f>O124*H124</f>
        <v>0</v>
      </c>
      <c r="Q124" s="226">
        <v>0.001</v>
      </c>
      <c r="R124" s="226">
        <f>Q124*H124</f>
        <v>0.14960000000000001</v>
      </c>
      <c r="S124" s="226">
        <v>0</v>
      </c>
      <c r="T124" s="22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8" t="s">
        <v>137</v>
      </c>
      <c r="AT124" s="228" t="s">
        <v>132</v>
      </c>
      <c r="AU124" s="228" t="s">
        <v>90</v>
      </c>
      <c r="AY124" s="15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5" t="s">
        <v>88</v>
      </c>
      <c r="BK124" s="229">
        <f>ROUND(I124*H124,2)</f>
        <v>0</v>
      </c>
      <c r="BL124" s="15" t="s">
        <v>138</v>
      </c>
      <c r="BM124" s="228" t="s">
        <v>600</v>
      </c>
    </row>
    <row r="125" s="2" customFormat="1">
      <c r="A125" s="36"/>
      <c r="B125" s="37"/>
      <c r="C125" s="38"/>
      <c r="D125" s="230" t="s">
        <v>140</v>
      </c>
      <c r="E125" s="38"/>
      <c r="F125" s="231" t="s">
        <v>134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140</v>
      </c>
      <c r="AU125" s="15" t="s">
        <v>90</v>
      </c>
    </row>
    <row r="126" s="13" customFormat="1">
      <c r="A126" s="13"/>
      <c r="B126" s="235"/>
      <c r="C126" s="236"/>
      <c r="D126" s="230" t="s">
        <v>141</v>
      </c>
      <c r="E126" s="237" t="s">
        <v>1</v>
      </c>
      <c r="F126" s="238" t="s">
        <v>601</v>
      </c>
      <c r="G126" s="236"/>
      <c r="H126" s="239">
        <v>7480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141</v>
      </c>
      <c r="AU126" s="245" t="s">
        <v>90</v>
      </c>
      <c r="AV126" s="13" t="s">
        <v>90</v>
      </c>
      <c r="AW126" s="13" t="s">
        <v>36</v>
      </c>
      <c r="AX126" s="13" t="s">
        <v>88</v>
      </c>
      <c r="AY126" s="245" t="s">
        <v>130</v>
      </c>
    </row>
    <row r="127" s="13" customFormat="1">
      <c r="A127" s="13"/>
      <c r="B127" s="235"/>
      <c r="C127" s="236"/>
      <c r="D127" s="230" t="s">
        <v>141</v>
      </c>
      <c r="E127" s="236"/>
      <c r="F127" s="238" t="s">
        <v>602</v>
      </c>
      <c r="G127" s="236"/>
      <c r="H127" s="239">
        <v>149.59999999999999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141</v>
      </c>
      <c r="AU127" s="245" t="s">
        <v>90</v>
      </c>
      <c r="AV127" s="13" t="s">
        <v>90</v>
      </c>
      <c r="AW127" s="13" t="s">
        <v>4</v>
      </c>
      <c r="AX127" s="13" t="s">
        <v>88</v>
      </c>
      <c r="AY127" s="245" t="s">
        <v>130</v>
      </c>
    </row>
    <row r="128" s="2" customFormat="1" ht="24.15" customHeight="1">
      <c r="A128" s="36"/>
      <c r="B128" s="37"/>
      <c r="C128" s="246" t="s">
        <v>88</v>
      </c>
      <c r="D128" s="246" t="s">
        <v>150</v>
      </c>
      <c r="E128" s="247" t="s">
        <v>254</v>
      </c>
      <c r="F128" s="248" t="s">
        <v>255</v>
      </c>
      <c r="G128" s="249" t="s">
        <v>204</v>
      </c>
      <c r="H128" s="250">
        <v>9</v>
      </c>
      <c r="I128" s="251"/>
      <c r="J128" s="252">
        <f>ROUND(I128*H128,2)</f>
        <v>0</v>
      </c>
      <c r="K128" s="248" t="s">
        <v>154</v>
      </c>
      <c r="L128" s="42"/>
      <c r="M128" s="253" t="s">
        <v>1</v>
      </c>
      <c r="N128" s="254" t="s">
        <v>45</v>
      </c>
      <c r="O128" s="8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8" t="s">
        <v>138</v>
      </c>
      <c r="AT128" s="228" t="s">
        <v>150</v>
      </c>
      <c r="AU128" s="228" t="s">
        <v>90</v>
      </c>
      <c r="AY128" s="15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5" t="s">
        <v>88</v>
      </c>
      <c r="BK128" s="229">
        <f>ROUND(I128*H128,2)</f>
        <v>0</v>
      </c>
      <c r="BL128" s="15" t="s">
        <v>138</v>
      </c>
      <c r="BM128" s="228" t="s">
        <v>603</v>
      </c>
    </row>
    <row r="129" s="2" customFormat="1">
      <c r="A129" s="36"/>
      <c r="B129" s="37"/>
      <c r="C129" s="38"/>
      <c r="D129" s="230" t="s">
        <v>140</v>
      </c>
      <c r="E129" s="38"/>
      <c r="F129" s="231" t="s">
        <v>257</v>
      </c>
      <c r="G129" s="38"/>
      <c r="H129" s="38"/>
      <c r="I129" s="232"/>
      <c r="J129" s="38"/>
      <c r="K129" s="38"/>
      <c r="L129" s="42"/>
      <c r="M129" s="233"/>
      <c r="N129" s="23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140</v>
      </c>
      <c r="AU129" s="15" t="s">
        <v>90</v>
      </c>
    </row>
    <row r="130" s="13" customFormat="1">
      <c r="A130" s="13"/>
      <c r="B130" s="235"/>
      <c r="C130" s="236"/>
      <c r="D130" s="230" t="s">
        <v>141</v>
      </c>
      <c r="E130" s="237" t="s">
        <v>1</v>
      </c>
      <c r="F130" s="238" t="s">
        <v>604</v>
      </c>
      <c r="G130" s="236"/>
      <c r="H130" s="239">
        <v>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141</v>
      </c>
      <c r="AU130" s="245" t="s">
        <v>90</v>
      </c>
      <c r="AV130" s="13" t="s">
        <v>90</v>
      </c>
      <c r="AW130" s="13" t="s">
        <v>36</v>
      </c>
      <c r="AX130" s="13" t="s">
        <v>88</v>
      </c>
      <c r="AY130" s="245" t="s">
        <v>130</v>
      </c>
    </row>
    <row r="131" s="2" customFormat="1" ht="24.15" customHeight="1">
      <c r="A131" s="36"/>
      <c r="B131" s="37"/>
      <c r="C131" s="246" t="s">
        <v>90</v>
      </c>
      <c r="D131" s="246" t="s">
        <v>150</v>
      </c>
      <c r="E131" s="247" t="s">
        <v>264</v>
      </c>
      <c r="F131" s="248" t="s">
        <v>265</v>
      </c>
      <c r="G131" s="249" t="s">
        <v>204</v>
      </c>
      <c r="H131" s="250">
        <v>4</v>
      </c>
      <c r="I131" s="251"/>
      <c r="J131" s="252">
        <f>ROUND(I131*H131,2)</f>
        <v>0</v>
      </c>
      <c r="K131" s="248" t="s">
        <v>154</v>
      </c>
      <c r="L131" s="42"/>
      <c r="M131" s="253" t="s">
        <v>1</v>
      </c>
      <c r="N131" s="254" t="s">
        <v>45</v>
      </c>
      <c r="O131" s="8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138</v>
      </c>
      <c r="AT131" s="228" t="s">
        <v>150</v>
      </c>
      <c r="AU131" s="228" t="s">
        <v>90</v>
      </c>
      <c r="AY131" s="15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88</v>
      </c>
      <c r="BK131" s="229">
        <f>ROUND(I131*H131,2)</f>
        <v>0</v>
      </c>
      <c r="BL131" s="15" t="s">
        <v>138</v>
      </c>
      <c r="BM131" s="228" t="s">
        <v>605</v>
      </c>
    </row>
    <row r="132" s="2" customFormat="1">
      <c r="A132" s="36"/>
      <c r="B132" s="37"/>
      <c r="C132" s="38"/>
      <c r="D132" s="230" t="s">
        <v>140</v>
      </c>
      <c r="E132" s="38"/>
      <c r="F132" s="231" t="s">
        <v>267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140</v>
      </c>
      <c r="AU132" s="15" t="s">
        <v>90</v>
      </c>
    </row>
    <row r="133" s="13" customFormat="1">
      <c r="A133" s="13"/>
      <c r="B133" s="235"/>
      <c r="C133" s="236"/>
      <c r="D133" s="230" t="s">
        <v>141</v>
      </c>
      <c r="E133" s="237" t="s">
        <v>1</v>
      </c>
      <c r="F133" s="238" t="s">
        <v>606</v>
      </c>
      <c r="G133" s="236"/>
      <c r="H133" s="239">
        <v>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141</v>
      </c>
      <c r="AU133" s="245" t="s">
        <v>90</v>
      </c>
      <c r="AV133" s="13" t="s">
        <v>90</v>
      </c>
      <c r="AW133" s="13" t="s">
        <v>36</v>
      </c>
      <c r="AX133" s="13" t="s">
        <v>88</v>
      </c>
      <c r="AY133" s="245" t="s">
        <v>130</v>
      </c>
    </row>
    <row r="134" s="2" customFormat="1" ht="24.15" customHeight="1">
      <c r="A134" s="36"/>
      <c r="B134" s="37"/>
      <c r="C134" s="246" t="s">
        <v>164</v>
      </c>
      <c r="D134" s="246" t="s">
        <v>150</v>
      </c>
      <c r="E134" s="247" t="s">
        <v>607</v>
      </c>
      <c r="F134" s="248" t="s">
        <v>608</v>
      </c>
      <c r="G134" s="249" t="s">
        <v>204</v>
      </c>
      <c r="H134" s="250">
        <v>1</v>
      </c>
      <c r="I134" s="251"/>
      <c r="J134" s="252">
        <f>ROUND(I134*H134,2)</f>
        <v>0</v>
      </c>
      <c r="K134" s="248" t="s">
        <v>154</v>
      </c>
      <c r="L134" s="42"/>
      <c r="M134" s="253" t="s">
        <v>1</v>
      </c>
      <c r="N134" s="254" t="s">
        <v>45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138</v>
      </c>
      <c r="AT134" s="228" t="s">
        <v>150</v>
      </c>
      <c r="AU134" s="228" t="s">
        <v>90</v>
      </c>
      <c r="AY134" s="15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88</v>
      </c>
      <c r="BK134" s="229">
        <f>ROUND(I134*H134,2)</f>
        <v>0</v>
      </c>
      <c r="BL134" s="15" t="s">
        <v>138</v>
      </c>
      <c r="BM134" s="228" t="s">
        <v>609</v>
      </c>
    </row>
    <row r="135" s="2" customFormat="1">
      <c r="A135" s="36"/>
      <c r="B135" s="37"/>
      <c r="C135" s="38"/>
      <c r="D135" s="230" t="s">
        <v>140</v>
      </c>
      <c r="E135" s="38"/>
      <c r="F135" s="231" t="s">
        <v>610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140</v>
      </c>
      <c r="AU135" s="15" t="s">
        <v>90</v>
      </c>
    </row>
    <row r="136" s="13" customFormat="1">
      <c r="A136" s="13"/>
      <c r="B136" s="235"/>
      <c r="C136" s="236"/>
      <c r="D136" s="230" t="s">
        <v>141</v>
      </c>
      <c r="E136" s="237" t="s">
        <v>1</v>
      </c>
      <c r="F136" s="238" t="s">
        <v>611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141</v>
      </c>
      <c r="AU136" s="245" t="s">
        <v>90</v>
      </c>
      <c r="AV136" s="13" t="s">
        <v>90</v>
      </c>
      <c r="AW136" s="13" t="s">
        <v>36</v>
      </c>
      <c r="AX136" s="13" t="s">
        <v>88</v>
      </c>
      <c r="AY136" s="245" t="s">
        <v>130</v>
      </c>
    </row>
    <row r="137" s="2" customFormat="1" ht="24.15" customHeight="1">
      <c r="A137" s="36"/>
      <c r="B137" s="37"/>
      <c r="C137" s="246" t="s">
        <v>138</v>
      </c>
      <c r="D137" s="246" t="s">
        <v>150</v>
      </c>
      <c r="E137" s="247" t="s">
        <v>269</v>
      </c>
      <c r="F137" s="248" t="s">
        <v>270</v>
      </c>
      <c r="G137" s="249" t="s">
        <v>204</v>
      </c>
      <c r="H137" s="250">
        <v>9</v>
      </c>
      <c r="I137" s="251"/>
      <c r="J137" s="252">
        <f>ROUND(I137*H137,2)</f>
        <v>0</v>
      </c>
      <c r="K137" s="248" t="s">
        <v>154</v>
      </c>
      <c r="L137" s="42"/>
      <c r="M137" s="253" t="s">
        <v>1</v>
      </c>
      <c r="N137" s="254" t="s">
        <v>45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138</v>
      </c>
      <c r="AT137" s="228" t="s">
        <v>150</v>
      </c>
      <c r="AU137" s="228" t="s">
        <v>90</v>
      </c>
      <c r="AY137" s="15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88</v>
      </c>
      <c r="BK137" s="229">
        <f>ROUND(I137*H137,2)</f>
        <v>0</v>
      </c>
      <c r="BL137" s="15" t="s">
        <v>138</v>
      </c>
      <c r="BM137" s="228" t="s">
        <v>612</v>
      </c>
    </row>
    <row r="138" s="2" customFormat="1">
      <c r="A138" s="36"/>
      <c r="B138" s="37"/>
      <c r="C138" s="38"/>
      <c r="D138" s="230" t="s">
        <v>140</v>
      </c>
      <c r="E138" s="38"/>
      <c r="F138" s="231" t="s">
        <v>272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140</v>
      </c>
      <c r="AU138" s="15" t="s">
        <v>90</v>
      </c>
    </row>
    <row r="139" s="13" customFormat="1">
      <c r="A139" s="13"/>
      <c r="B139" s="235"/>
      <c r="C139" s="236"/>
      <c r="D139" s="230" t="s">
        <v>141</v>
      </c>
      <c r="E139" s="237" t="s">
        <v>1</v>
      </c>
      <c r="F139" s="238" t="s">
        <v>604</v>
      </c>
      <c r="G139" s="236"/>
      <c r="H139" s="239">
        <v>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141</v>
      </c>
      <c r="AU139" s="245" t="s">
        <v>90</v>
      </c>
      <c r="AV139" s="13" t="s">
        <v>90</v>
      </c>
      <c r="AW139" s="13" t="s">
        <v>36</v>
      </c>
      <c r="AX139" s="13" t="s">
        <v>88</v>
      </c>
      <c r="AY139" s="245" t="s">
        <v>130</v>
      </c>
    </row>
    <row r="140" s="2" customFormat="1" ht="33" customHeight="1">
      <c r="A140" s="36"/>
      <c r="B140" s="37"/>
      <c r="C140" s="246" t="s">
        <v>187</v>
      </c>
      <c r="D140" s="246" t="s">
        <v>150</v>
      </c>
      <c r="E140" s="247" t="s">
        <v>273</v>
      </c>
      <c r="F140" s="248" t="s">
        <v>274</v>
      </c>
      <c r="G140" s="249" t="s">
        <v>204</v>
      </c>
      <c r="H140" s="250">
        <v>4</v>
      </c>
      <c r="I140" s="251"/>
      <c r="J140" s="252">
        <f>ROUND(I140*H140,2)</f>
        <v>0</v>
      </c>
      <c r="K140" s="248" t="s">
        <v>154</v>
      </c>
      <c r="L140" s="42"/>
      <c r="M140" s="253" t="s">
        <v>1</v>
      </c>
      <c r="N140" s="254" t="s">
        <v>45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138</v>
      </c>
      <c r="AT140" s="228" t="s">
        <v>150</v>
      </c>
      <c r="AU140" s="228" t="s">
        <v>90</v>
      </c>
      <c r="AY140" s="15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88</v>
      </c>
      <c r="BK140" s="229">
        <f>ROUND(I140*H140,2)</f>
        <v>0</v>
      </c>
      <c r="BL140" s="15" t="s">
        <v>138</v>
      </c>
      <c r="BM140" s="228" t="s">
        <v>613</v>
      </c>
    </row>
    <row r="141" s="2" customFormat="1">
      <c r="A141" s="36"/>
      <c r="B141" s="37"/>
      <c r="C141" s="38"/>
      <c r="D141" s="230" t="s">
        <v>140</v>
      </c>
      <c r="E141" s="38"/>
      <c r="F141" s="231" t="s">
        <v>276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140</v>
      </c>
      <c r="AU141" s="15" t="s">
        <v>90</v>
      </c>
    </row>
    <row r="142" s="13" customFormat="1">
      <c r="A142" s="13"/>
      <c r="B142" s="235"/>
      <c r="C142" s="236"/>
      <c r="D142" s="230" t="s">
        <v>141</v>
      </c>
      <c r="E142" s="237" t="s">
        <v>1</v>
      </c>
      <c r="F142" s="238" t="s">
        <v>606</v>
      </c>
      <c r="G142" s="236"/>
      <c r="H142" s="239">
        <v>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141</v>
      </c>
      <c r="AU142" s="245" t="s">
        <v>90</v>
      </c>
      <c r="AV142" s="13" t="s">
        <v>90</v>
      </c>
      <c r="AW142" s="13" t="s">
        <v>36</v>
      </c>
      <c r="AX142" s="13" t="s">
        <v>88</v>
      </c>
      <c r="AY142" s="245" t="s">
        <v>130</v>
      </c>
    </row>
    <row r="143" s="2" customFormat="1" ht="33" customHeight="1">
      <c r="A143" s="36"/>
      <c r="B143" s="37"/>
      <c r="C143" s="246" t="s">
        <v>194</v>
      </c>
      <c r="D143" s="246" t="s">
        <v>150</v>
      </c>
      <c r="E143" s="247" t="s">
        <v>614</v>
      </c>
      <c r="F143" s="248" t="s">
        <v>615</v>
      </c>
      <c r="G143" s="249" t="s">
        <v>204</v>
      </c>
      <c r="H143" s="250">
        <v>1</v>
      </c>
      <c r="I143" s="251"/>
      <c r="J143" s="252">
        <f>ROUND(I143*H143,2)</f>
        <v>0</v>
      </c>
      <c r="K143" s="248" t="s">
        <v>1</v>
      </c>
      <c r="L143" s="42"/>
      <c r="M143" s="253" t="s">
        <v>1</v>
      </c>
      <c r="N143" s="254" t="s">
        <v>45</v>
      </c>
      <c r="O143" s="8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8" t="s">
        <v>138</v>
      </c>
      <c r="AT143" s="228" t="s">
        <v>150</v>
      </c>
      <c r="AU143" s="228" t="s">
        <v>90</v>
      </c>
      <c r="AY143" s="15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5" t="s">
        <v>88</v>
      </c>
      <c r="BK143" s="229">
        <f>ROUND(I143*H143,2)</f>
        <v>0</v>
      </c>
      <c r="BL143" s="15" t="s">
        <v>138</v>
      </c>
      <c r="BM143" s="228" t="s">
        <v>616</v>
      </c>
    </row>
    <row r="144" s="2" customFormat="1">
      <c r="A144" s="36"/>
      <c r="B144" s="37"/>
      <c r="C144" s="38"/>
      <c r="D144" s="230" t="s">
        <v>140</v>
      </c>
      <c r="E144" s="38"/>
      <c r="F144" s="231" t="s">
        <v>280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140</v>
      </c>
      <c r="AU144" s="15" t="s">
        <v>90</v>
      </c>
    </row>
    <row r="145" s="13" customFormat="1">
      <c r="A145" s="13"/>
      <c r="B145" s="235"/>
      <c r="C145" s="236"/>
      <c r="D145" s="230" t="s">
        <v>141</v>
      </c>
      <c r="E145" s="237" t="s">
        <v>1</v>
      </c>
      <c r="F145" s="238" t="s">
        <v>611</v>
      </c>
      <c r="G145" s="236"/>
      <c r="H145" s="239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141</v>
      </c>
      <c r="AU145" s="245" t="s">
        <v>90</v>
      </c>
      <c r="AV145" s="13" t="s">
        <v>90</v>
      </c>
      <c r="AW145" s="13" t="s">
        <v>36</v>
      </c>
      <c r="AX145" s="13" t="s">
        <v>88</v>
      </c>
      <c r="AY145" s="245" t="s">
        <v>130</v>
      </c>
    </row>
    <row r="146" s="2" customFormat="1" ht="21.75" customHeight="1">
      <c r="A146" s="36"/>
      <c r="B146" s="37"/>
      <c r="C146" s="246" t="s">
        <v>217</v>
      </c>
      <c r="D146" s="246" t="s">
        <v>150</v>
      </c>
      <c r="E146" s="247" t="s">
        <v>296</v>
      </c>
      <c r="F146" s="248" t="s">
        <v>297</v>
      </c>
      <c r="G146" s="249" t="s">
        <v>204</v>
      </c>
      <c r="H146" s="250">
        <v>9</v>
      </c>
      <c r="I146" s="251"/>
      <c r="J146" s="252">
        <f>ROUND(I146*H146,2)</f>
        <v>0</v>
      </c>
      <c r="K146" s="248" t="s">
        <v>154</v>
      </c>
      <c r="L146" s="42"/>
      <c r="M146" s="253" t="s">
        <v>1</v>
      </c>
      <c r="N146" s="254" t="s">
        <v>45</v>
      </c>
      <c r="O146" s="89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8" t="s">
        <v>138</v>
      </c>
      <c r="AT146" s="228" t="s">
        <v>150</v>
      </c>
      <c r="AU146" s="228" t="s">
        <v>90</v>
      </c>
      <c r="AY146" s="15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5" t="s">
        <v>88</v>
      </c>
      <c r="BK146" s="229">
        <f>ROUND(I146*H146,2)</f>
        <v>0</v>
      </c>
      <c r="BL146" s="15" t="s">
        <v>138</v>
      </c>
      <c r="BM146" s="228" t="s">
        <v>617</v>
      </c>
    </row>
    <row r="147" s="2" customFormat="1">
      <c r="A147" s="36"/>
      <c r="B147" s="37"/>
      <c r="C147" s="38"/>
      <c r="D147" s="230" t="s">
        <v>140</v>
      </c>
      <c r="E147" s="38"/>
      <c r="F147" s="231" t="s">
        <v>299</v>
      </c>
      <c r="G147" s="38"/>
      <c r="H147" s="38"/>
      <c r="I147" s="232"/>
      <c r="J147" s="38"/>
      <c r="K147" s="38"/>
      <c r="L147" s="42"/>
      <c r="M147" s="233"/>
      <c r="N147" s="23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140</v>
      </c>
      <c r="AU147" s="15" t="s">
        <v>90</v>
      </c>
    </row>
    <row r="148" s="13" customFormat="1">
      <c r="A148" s="13"/>
      <c r="B148" s="235"/>
      <c r="C148" s="236"/>
      <c r="D148" s="230" t="s">
        <v>141</v>
      </c>
      <c r="E148" s="237" t="s">
        <v>1</v>
      </c>
      <c r="F148" s="238" t="s">
        <v>604</v>
      </c>
      <c r="G148" s="236"/>
      <c r="H148" s="239">
        <v>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141</v>
      </c>
      <c r="AU148" s="245" t="s">
        <v>90</v>
      </c>
      <c r="AV148" s="13" t="s">
        <v>90</v>
      </c>
      <c r="AW148" s="13" t="s">
        <v>36</v>
      </c>
      <c r="AX148" s="13" t="s">
        <v>88</v>
      </c>
      <c r="AY148" s="245" t="s">
        <v>130</v>
      </c>
    </row>
    <row r="149" s="2" customFormat="1" ht="21.75" customHeight="1">
      <c r="A149" s="36"/>
      <c r="B149" s="37"/>
      <c r="C149" s="246" t="s">
        <v>222</v>
      </c>
      <c r="D149" s="246" t="s">
        <v>150</v>
      </c>
      <c r="E149" s="247" t="s">
        <v>300</v>
      </c>
      <c r="F149" s="248" t="s">
        <v>301</v>
      </c>
      <c r="G149" s="249" t="s">
        <v>204</v>
      </c>
      <c r="H149" s="250">
        <v>4</v>
      </c>
      <c r="I149" s="251"/>
      <c r="J149" s="252">
        <f>ROUND(I149*H149,2)</f>
        <v>0</v>
      </c>
      <c r="K149" s="248" t="s">
        <v>154</v>
      </c>
      <c r="L149" s="42"/>
      <c r="M149" s="253" t="s">
        <v>1</v>
      </c>
      <c r="N149" s="254" t="s">
        <v>45</v>
      </c>
      <c r="O149" s="8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8" t="s">
        <v>138</v>
      </c>
      <c r="AT149" s="228" t="s">
        <v>150</v>
      </c>
      <c r="AU149" s="228" t="s">
        <v>90</v>
      </c>
      <c r="AY149" s="15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5" t="s">
        <v>88</v>
      </c>
      <c r="BK149" s="229">
        <f>ROUND(I149*H149,2)</f>
        <v>0</v>
      </c>
      <c r="BL149" s="15" t="s">
        <v>138</v>
      </c>
      <c r="BM149" s="228" t="s">
        <v>618</v>
      </c>
    </row>
    <row r="150" s="2" customFormat="1">
      <c r="A150" s="36"/>
      <c r="B150" s="37"/>
      <c r="C150" s="38"/>
      <c r="D150" s="230" t="s">
        <v>140</v>
      </c>
      <c r="E150" s="38"/>
      <c r="F150" s="231" t="s">
        <v>303</v>
      </c>
      <c r="G150" s="38"/>
      <c r="H150" s="38"/>
      <c r="I150" s="232"/>
      <c r="J150" s="38"/>
      <c r="K150" s="38"/>
      <c r="L150" s="42"/>
      <c r="M150" s="233"/>
      <c r="N150" s="23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140</v>
      </c>
      <c r="AU150" s="15" t="s">
        <v>90</v>
      </c>
    </row>
    <row r="151" s="13" customFormat="1">
      <c r="A151" s="13"/>
      <c r="B151" s="235"/>
      <c r="C151" s="236"/>
      <c r="D151" s="230" t="s">
        <v>141</v>
      </c>
      <c r="E151" s="237" t="s">
        <v>1</v>
      </c>
      <c r="F151" s="238" t="s">
        <v>606</v>
      </c>
      <c r="G151" s="236"/>
      <c r="H151" s="239">
        <v>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141</v>
      </c>
      <c r="AU151" s="245" t="s">
        <v>90</v>
      </c>
      <c r="AV151" s="13" t="s">
        <v>90</v>
      </c>
      <c r="AW151" s="13" t="s">
        <v>36</v>
      </c>
      <c r="AX151" s="13" t="s">
        <v>88</v>
      </c>
      <c r="AY151" s="245" t="s">
        <v>130</v>
      </c>
    </row>
    <row r="152" s="2" customFormat="1" ht="21.75" customHeight="1">
      <c r="A152" s="36"/>
      <c r="B152" s="37"/>
      <c r="C152" s="246" t="s">
        <v>8</v>
      </c>
      <c r="D152" s="246" t="s">
        <v>150</v>
      </c>
      <c r="E152" s="247" t="s">
        <v>619</v>
      </c>
      <c r="F152" s="248" t="s">
        <v>620</v>
      </c>
      <c r="G152" s="249" t="s">
        <v>204</v>
      </c>
      <c r="H152" s="250">
        <v>1</v>
      </c>
      <c r="I152" s="251"/>
      <c r="J152" s="252">
        <f>ROUND(I152*H152,2)</f>
        <v>0</v>
      </c>
      <c r="K152" s="248" t="s">
        <v>154</v>
      </c>
      <c r="L152" s="42"/>
      <c r="M152" s="253" t="s">
        <v>1</v>
      </c>
      <c r="N152" s="254" t="s">
        <v>45</v>
      </c>
      <c r="O152" s="89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8" t="s">
        <v>138</v>
      </c>
      <c r="AT152" s="228" t="s">
        <v>150</v>
      </c>
      <c r="AU152" s="228" t="s">
        <v>90</v>
      </c>
      <c r="AY152" s="15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5" t="s">
        <v>88</v>
      </c>
      <c r="BK152" s="229">
        <f>ROUND(I152*H152,2)</f>
        <v>0</v>
      </c>
      <c r="BL152" s="15" t="s">
        <v>138</v>
      </c>
      <c r="BM152" s="228" t="s">
        <v>621</v>
      </c>
    </row>
    <row r="153" s="2" customFormat="1">
      <c r="A153" s="36"/>
      <c r="B153" s="37"/>
      <c r="C153" s="38"/>
      <c r="D153" s="230" t="s">
        <v>140</v>
      </c>
      <c r="E153" s="38"/>
      <c r="F153" s="231" t="s">
        <v>622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140</v>
      </c>
      <c r="AU153" s="15" t="s">
        <v>90</v>
      </c>
    </row>
    <row r="154" s="13" customFormat="1">
      <c r="A154" s="13"/>
      <c r="B154" s="235"/>
      <c r="C154" s="236"/>
      <c r="D154" s="230" t="s">
        <v>141</v>
      </c>
      <c r="E154" s="237" t="s">
        <v>1</v>
      </c>
      <c r="F154" s="238" t="s">
        <v>611</v>
      </c>
      <c r="G154" s="236"/>
      <c r="H154" s="239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141</v>
      </c>
      <c r="AU154" s="245" t="s">
        <v>90</v>
      </c>
      <c r="AV154" s="13" t="s">
        <v>90</v>
      </c>
      <c r="AW154" s="13" t="s">
        <v>36</v>
      </c>
      <c r="AX154" s="13" t="s">
        <v>88</v>
      </c>
      <c r="AY154" s="245" t="s">
        <v>130</v>
      </c>
    </row>
    <row r="155" s="2" customFormat="1" ht="33" customHeight="1">
      <c r="A155" s="36"/>
      <c r="B155" s="37"/>
      <c r="C155" s="246" t="s">
        <v>410</v>
      </c>
      <c r="D155" s="246" t="s">
        <v>150</v>
      </c>
      <c r="E155" s="247" t="s">
        <v>151</v>
      </c>
      <c r="F155" s="248" t="s">
        <v>152</v>
      </c>
      <c r="G155" s="249" t="s">
        <v>153</v>
      </c>
      <c r="H155" s="250">
        <v>719.29999999999995</v>
      </c>
      <c r="I155" s="251"/>
      <c r="J155" s="252">
        <f>ROUND(I155*H155,2)</f>
        <v>0</v>
      </c>
      <c r="K155" s="248" t="s">
        <v>154</v>
      </c>
      <c r="L155" s="42"/>
      <c r="M155" s="253" t="s">
        <v>1</v>
      </c>
      <c r="N155" s="254" t="s">
        <v>45</v>
      </c>
      <c r="O155" s="8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138</v>
      </c>
      <c r="AT155" s="228" t="s">
        <v>150</v>
      </c>
      <c r="AU155" s="228" t="s">
        <v>90</v>
      </c>
      <c r="AY155" s="15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88</v>
      </c>
      <c r="BK155" s="229">
        <f>ROUND(I155*H155,2)</f>
        <v>0</v>
      </c>
      <c r="BL155" s="15" t="s">
        <v>138</v>
      </c>
      <c r="BM155" s="228" t="s">
        <v>623</v>
      </c>
    </row>
    <row r="156" s="2" customFormat="1">
      <c r="A156" s="36"/>
      <c r="B156" s="37"/>
      <c r="C156" s="38"/>
      <c r="D156" s="230" t="s">
        <v>140</v>
      </c>
      <c r="E156" s="38"/>
      <c r="F156" s="231" t="s">
        <v>156</v>
      </c>
      <c r="G156" s="38"/>
      <c r="H156" s="38"/>
      <c r="I156" s="232"/>
      <c r="J156" s="38"/>
      <c r="K156" s="38"/>
      <c r="L156" s="42"/>
      <c r="M156" s="233"/>
      <c r="N156" s="23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140</v>
      </c>
      <c r="AU156" s="15" t="s">
        <v>90</v>
      </c>
    </row>
    <row r="157" s="13" customFormat="1">
      <c r="A157" s="13"/>
      <c r="B157" s="235"/>
      <c r="C157" s="236"/>
      <c r="D157" s="230" t="s">
        <v>141</v>
      </c>
      <c r="E157" s="237" t="s">
        <v>1</v>
      </c>
      <c r="F157" s="238" t="s">
        <v>624</v>
      </c>
      <c r="G157" s="236"/>
      <c r="H157" s="239">
        <v>708.39999999999998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141</v>
      </c>
      <c r="AU157" s="245" t="s">
        <v>90</v>
      </c>
      <c r="AV157" s="13" t="s">
        <v>90</v>
      </c>
      <c r="AW157" s="13" t="s">
        <v>36</v>
      </c>
      <c r="AX157" s="13" t="s">
        <v>80</v>
      </c>
      <c r="AY157" s="245" t="s">
        <v>130</v>
      </c>
    </row>
    <row r="158" s="13" customFormat="1">
      <c r="A158" s="13"/>
      <c r="B158" s="235"/>
      <c r="C158" s="236"/>
      <c r="D158" s="230" t="s">
        <v>141</v>
      </c>
      <c r="E158" s="237" t="s">
        <v>1</v>
      </c>
      <c r="F158" s="238" t="s">
        <v>625</v>
      </c>
      <c r="G158" s="236"/>
      <c r="H158" s="239">
        <v>10.9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141</v>
      </c>
      <c r="AU158" s="245" t="s">
        <v>90</v>
      </c>
      <c r="AV158" s="13" t="s">
        <v>90</v>
      </c>
      <c r="AW158" s="13" t="s">
        <v>36</v>
      </c>
      <c r="AX158" s="13" t="s">
        <v>80</v>
      </c>
      <c r="AY158" s="245" t="s">
        <v>130</v>
      </c>
    </row>
    <row r="159" s="2" customFormat="1" ht="24.15" customHeight="1">
      <c r="A159" s="36"/>
      <c r="B159" s="37"/>
      <c r="C159" s="246" t="s">
        <v>422</v>
      </c>
      <c r="D159" s="246" t="s">
        <v>150</v>
      </c>
      <c r="E159" s="247" t="s">
        <v>282</v>
      </c>
      <c r="F159" s="248" t="s">
        <v>283</v>
      </c>
      <c r="G159" s="249" t="s">
        <v>204</v>
      </c>
      <c r="H159" s="250">
        <v>9</v>
      </c>
      <c r="I159" s="251"/>
      <c r="J159" s="252">
        <f>ROUND(I159*H159,2)</f>
        <v>0</v>
      </c>
      <c r="K159" s="248" t="s">
        <v>154</v>
      </c>
      <c r="L159" s="42"/>
      <c r="M159" s="253" t="s">
        <v>1</v>
      </c>
      <c r="N159" s="254" t="s">
        <v>45</v>
      </c>
      <c r="O159" s="89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8" t="s">
        <v>138</v>
      </c>
      <c r="AT159" s="228" t="s">
        <v>150</v>
      </c>
      <c r="AU159" s="228" t="s">
        <v>90</v>
      </c>
      <c r="AY159" s="15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88</v>
      </c>
      <c r="BK159" s="229">
        <f>ROUND(I159*H159,2)</f>
        <v>0</v>
      </c>
      <c r="BL159" s="15" t="s">
        <v>138</v>
      </c>
      <c r="BM159" s="228" t="s">
        <v>626</v>
      </c>
    </row>
    <row r="160" s="2" customFormat="1">
      <c r="A160" s="36"/>
      <c r="B160" s="37"/>
      <c r="C160" s="38"/>
      <c r="D160" s="230" t="s">
        <v>140</v>
      </c>
      <c r="E160" s="38"/>
      <c r="F160" s="231" t="s">
        <v>285</v>
      </c>
      <c r="G160" s="38"/>
      <c r="H160" s="38"/>
      <c r="I160" s="232"/>
      <c r="J160" s="38"/>
      <c r="K160" s="38"/>
      <c r="L160" s="42"/>
      <c r="M160" s="233"/>
      <c r="N160" s="23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140</v>
      </c>
      <c r="AU160" s="15" t="s">
        <v>90</v>
      </c>
    </row>
    <row r="161" s="13" customFormat="1">
      <c r="A161" s="13"/>
      <c r="B161" s="235"/>
      <c r="C161" s="236"/>
      <c r="D161" s="230" t="s">
        <v>141</v>
      </c>
      <c r="E161" s="237" t="s">
        <v>1</v>
      </c>
      <c r="F161" s="238" t="s">
        <v>604</v>
      </c>
      <c r="G161" s="236"/>
      <c r="H161" s="239">
        <v>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141</v>
      </c>
      <c r="AU161" s="245" t="s">
        <v>90</v>
      </c>
      <c r="AV161" s="13" t="s">
        <v>90</v>
      </c>
      <c r="AW161" s="13" t="s">
        <v>36</v>
      </c>
      <c r="AX161" s="13" t="s">
        <v>88</v>
      </c>
      <c r="AY161" s="245" t="s">
        <v>130</v>
      </c>
    </row>
    <row r="162" s="2" customFormat="1" ht="24.15" customHeight="1">
      <c r="A162" s="36"/>
      <c r="B162" s="37"/>
      <c r="C162" s="246" t="s">
        <v>437</v>
      </c>
      <c r="D162" s="246" t="s">
        <v>150</v>
      </c>
      <c r="E162" s="247" t="s">
        <v>292</v>
      </c>
      <c r="F162" s="248" t="s">
        <v>293</v>
      </c>
      <c r="G162" s="249" t="s">
        <v>204</v>
      </c>
      <c r="H162" s="250">
        <v>4</v>
      </c>
      <c r="I162" s="251"/>
      <c r="J162" s="252">
        <f>ROUND(I162*H162,2)</f>
        <v>0</v>
      </c>
      <c r="K162" s="248" t="s">
        <v>154</v>
      </c>
      <c r="L162" s="42"/>
      <c r="M162" s="253" t="s">
        <v>1</v>
      </c>
      <c r="N162" s="254" t="s">
        <v>45</v>
      </c>
      <c r="O162" s="89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138</v>
      </c>
      <c r="AT162" s="228" t="s">
        <v>150</v>
      </c>
      <c r="AU162" s="228" t="s">
        <v>90</v>
      </c>
      <c r="AY162" s="15" t="s">
        <v>130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88</v>
      </c>
      <c r="BK162" s="229">
        <f>ROUND(I162*H162,2)</f>
        <v>0</v>
      </c>
      <c r="BL162" s="15" t="s">
        <v>138</v>
      </c>
      <c r="BM162" s="228" t="s">
        <v>627</v>
      </c>
    </row>
    <row r="163" s="2" customFormat="1">
      <c r="A163" s="36"/>
      <c r="B163" s="37"/>
      <c r="C163" s="38"/>
      <c r="D163" s="230" t="s">
        <v>140</v>
      </c>
      <c r="E163" s="38"/>
      <c r="F163" s="231" t="s">
        <v>295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140</v>
      </c>
      <c r="AU163" s="15" t="s">
        <v>90</v>
      </c>
    </row>
    <row r="164" s="13" customFormat="1">
      <c r="A164" s="13"/>
      <c r="B164" s="235"/>
      <c r="C164" s="236"/>
      <c r="D164" s="230" t="s">
        <v>141</v>
      </c>
      <c r="E164" s="237" t="s">
        <v>1</v>
      </c>
      <c r="F164" s="238" t="s">
        <v>606</v>
      </c>
      <c r="G164" s="236"/>
      <c r="H164" s="239">
        <v>4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141</v>
      </c>
      <c r="AU164" s="245" t="s">
        <v>90</v>
      </c>
      <c r="AV164" s="13" t="s">
        <v>90</v>
      </c>
      <c r="AW164" s="13" t="s">
        <v>36</v>
      </c>
      <c r="AX164" s="13" t="s">
        <v>88</v>
      </c>
      <c r="AY164" s="245" t="s">
        <v>130</v>
      </c>
    </row>
    <row r="165" s="2" customFormat="1" ht="24.15" customHeight="1">
      <c r="A165" s="36"/>
      <c r="B165" s="37"/>
      <c r="C165" s="246" t="s">
        <v>444</v>
      </c>
      <c r="D165" s="246" t="s">
        <v>150</v>
      </c>
      <c r="E165" s="247" t="s">
        <v>309</v>
      </c>
      <c r="F165" s="248" t="s">
        <v>310</v>
      </c>
      <c r="G165" s="249" t="s">
        <v>204</v>
      </c>
      <c r="H165" s="250">
        <v>9</v>
      </c>
      <c r="I165" s="251"/>
      <c r="J165" s="252">
        <f>ROUND(I165*H165,2)</f>
        <v>0</v>
      </c>
      <c r="K165" s="248" t="s">
        <v>154</v>
      </c>
      <c r="L165" s="42"/>
      <c r="M165" s="253" t="s">
        <v>1</v>
      </c>
      <c r="N165" s="254" t="s">
        <v>45</v>
      </c>
      <c r="O165" s="89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8" t="s">
        <v>138</v>
      </c>
      <c r="AT165" s="228" t="s">
        <v>150</v>
      </c>
      <c r="AU165" s="228" t="s">
        <v>90</v>
      </c>
      <c r="AY165" s="15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88</v>
      </c>
      <c r="BK165" s="229">
        <f>ROUND(I165*H165,2)</f>
        <v>0</v>
      </c>
      <c r="BL165" s="15" t="s">
        <v>138</v>
      </c>
      <c r="BM165" s="228" t="s">
        <v>628</v>
      </c>
    </row>
    <row r="166" s="2" customFormat="1">
      <c r="A166" s="36"/>
      <c r="B166" s="37"/>
      <c r="C166" s="38"/>
      <c r="D166" s="230" t="s">
        <v>140</v>
      </c>
      <c r="E166" s="38"/>
      <c r="F166" s="231" t="s">
        <v>312</v>
      </c>
      <c r="G166" s="38"/>
      <c r="H166" s="38"/>
      <c r="I166" s="232"/>
      <c r="J166" s="38"/>
      <c r="K166" s="38"/>
      <c r="L166" s="42"/>
      <c r="M166" s="233"/>
      <c r="N166" s="23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140</v>
      </c>
      <c r="AU166" s="15" t="s">
        <v>90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604</v>
      </c>
      <c r="G167" s="236"/>
      <c r="H167" s="239">
        <v>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90</v>
      </c>
      <c r="AV167" s="13" t="s">
        <v>90</v>
      </c>
      <c r="AW167" s="13" t="s">
        <v>36</v>
      </c>
      <c r="AX167" s="13" t="s">
        <v>88</v>
      </c>
      <c r="AY167" s="245" t="s">
        <v>130</v>
      </c>
    </row>
    <row r="168" s="2" customFormat="1" ht="24.15" customHeight="1">
      <c r="A168" s="36"/>
      <c r="B168" s="37"/>
      <c r="C168" s="246" t="s">
        <v>455</v>
      </c>
      <c r="D168" s="246" t="s">
        <v>150</v>
      </c>
      <c r="E168" s="247" t="s">
        <v>319</v>
      </c>
      <c r="F168" s="248" t="s">
        <v>320</v>
      </c>
      <c r="G168" s="249" t="s">
        <v>204</v>
      </c>
      <c r="H168" s="250">
        <v>4</v>
      </c>
      <c r="I168" s="251"/>
      <c r="J168" s="252">
        <f>ROUND(I168*H168,2)</f>
        <v>0</v>
      </c>
      <c r="K168" s="248" t="s">
        <v>154</v>
      </c>
      <c r="L168" s="42"/>
      <c r="M168" s="253" t="s">
        <v>1</v>
      </c>
      <c r="N168" s="254" t="s">
        <v>45</v>
      </c>
      <c r="O168" s="8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138</v>
      </c>
      <c r="AT168" s="228" t="s">
        <v>150</v>
      </c>
      <c r="AU168" s="228" t="s">
        <v>90</v>
      </c>
      <c r="AY168" s="15" t="s">
        <v>130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88</v>
      </c>
      <c r="BK168" s="229">
        <f>ROUND(I168*H168,2)</f>
        <v>0</v>
      </c>
      <c r="BL168" s="15" t="s">
        <v>138</v>
      </c>
      <c r="BM168" s="228" t="s">
        <v>629</v>
      </c>
    </row>
    <row r="169" s="2" customFormat="1">
      <c r="A169" s="36"/>
      <c r="B169" s="37"/>
      <c r="C169" s="38"/>
      <c r="D169" s="230" t="s">
        <v>140</v>
      </c>
      <c r="E169" s="38"/>
      <c r="F169" s="231" t="s">
        <v>322</v>
      </c>
      <c r="G169" s="38"/>
      <c r="H169" s="38"/>
      <c r="I169" s="232"/>
      <c r="J169" s="38"/>
      <c r="K169" s="38"/>
      <c r="L169" s="42"/>
      <c r="M169" s="233"/>
      <c r="N169" s="23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140</v>
      </c>
      <c r="AU169" s="15" t="s">
        <v>90</v>
      </c>
    </row>
    <row r="170" s="13" customFormat="1">
      <c r="A170" s="13"/>
      <c r="B170" s="235"/>
      <c r="C170" s="236"/>
      <c r="D170" s="230" t="s">
        <v>141</v>
      </c>
      <c r="E170" s="237" t="s">
        <v>1</v>
      </c>
      <c r="F170" s="238" t="s">
        <v>606</v>
      </c>
      <c r="G170" s="236"/>
      <c r="H170" s="239">
        <v>4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141</v>
      </c>
      <c r="AU170" s="245" t="s">
        <v>90</v>
      </c>
      <c r="AV170" s="13" t="s">
        <v>90</v>
      </c>
      <c r="AW170" s="13" t="s">
        <v>36</v>
      </c>
      <c r="AX170" s="13" t="s">
        <v>88</v>
      </c>
      <c r="AY170" s="245" t="s">
        <v>130</v>
      </c>
    </row>
    <row r="171" s="2" customFormat="1" ht="24.15" customHeight="1">
      <c r="A171" s="36"/>
      <c r="B171" s="37"/>
      <c r="C171" s="246" t="s">
        <v>323</v>
      </c>
      <c r="D171" s="246" t="s">
        <v>150</v>
      </c>
      <c r="E171" s="247" t="s">
        <v>630</v>
      </c>
      <c r="F171" s="248" t="s">
        <v>631</v>
      </c>
      <c r="G171" s="249" t="s">
        <v>204</v>
      </c>
      <c r="H171" s="250">
        <v>1</v>
      </c>
      <c r="I171" s="251"/>
      <c r="J171" s="252">
        <f>ROUND(I171*H171,2)</f>
        <v>0</v>
      </c>
      <c r="K171" s="248" t="s">
        <v>154</v>
      </c>
      <c r="L171" s="42"/>
      <c r="M171" s="253" t="s">
        <v>1</v>
      </c>
      <c r="N171" s="254" t="s">
        <v>45</v>
      </c>
      <c r="O171" s="8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8" t="s">
        <v>138</v>
      </c>
      <c r="AT171" s="228" t="s">
        <v>150</v>
      </c>
      <c r="AU171" s="228" t="s">
        <v>90</v>
      </c>
      <c r="AY171" s="15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5" t="s">
        <v>88</v>
      </c>
      <c r="BK171" s="229">
        <f>ROUND(I171*H171,2)</f>
        <v>0</v>
      </c>
      <c r="BL171" s="15" t="s">
        <v>138</v>
      </c>
      <c r="BM171" s="228" t="s">
        <v>632</v>
      </c>
    </row>
    <row r="172" s="2" customFormat="1">
      <c r="A172" s="36"/>
      <c r="B172" s="37"/>
      <c r="C172" s="38"/>
      <c r="D172" s="230" t="s">
        <v>140</v>
      </c>
      <c r="E172" s="38"/>
      <c r="F172" s="231" t="s">
        <v>633</v>
      </c>
      <c r="G172" s="38"/>
      <c r="H172" s="38"/>
      <c r="I172" s="232"/>
      <c r="J172" s="38"/>
      <c r="K172" s="38"/>
      <c r="L172" s="42"/>
      <c r="M172" s="233"/>
      <c r="N172" s="234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140</v>
      </c>
      <c r="AU172" s="15" t="s">
        <v>90</v>
      </c>
    </row>
    <row r="173" s="13" customFormat="1">
      <c r="A173" s="13"/>
      <c r="B173" s="235"/>
      <c r="C173" s="236"/>
      <c r="D173" s="230" t="s">
        <v>141</v>
      </c>
      <c r="E173" s="237" t="s">
        <v>1</v>
      </c>
      <c r="F173" s="238" t="s">
        <v>611</v>
      </c>
      <c r="G173" s="236"/>
      <c r="H173" s="239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141</v>
      </c>
      <c r="AU173" s="245" t="s">
        <v>90</v>
      </c>
      <c r="AV173" s="13" t="s">
        <v>90</v>
      </c>
      <c r="AW173" s="13" t="s">
        <v>36</v>
      </c>
      <c r="AX173" s="13" t="s">
        <v>88</v>
      </c>
      <c r="AY173" s="245" t="s">
        <v>130</v>
      </c>
    </row>
    <row r="174" s="2" customFormat="1" ht="24.15" customHeight="1">
      <c r="A174" s="36"/>
      <c r="B174" s="37"/>
      <c r="C174" s="246" t="s">
        <v>355</v>
      </c>
      <c r="D174" s="246" t="s">
        <v>150</v>
      </c>
      <c r="E174" s="247" t="s">
        <v>634</v>
      </c>
      <c r="F174" s="248" t="s">
        <v>635</v>
      </c>
      <c r="G174" s="249" t="s">
        <v>204</v>
      </c>
      <c r="H174" s="250">
        <v>1</v>
      </c>
      <c r="I174" s="251"/>
      <c r="J174" s="252">
        <f>ROUND(I174*H174,2)</f>
        <v>0</v>
      </c>
      <c r="K174" s="248" t="s">
        <v>154</v>
      </c>
      <c r="L174" s="42"/>
      <c r="M174" s="253" t="s">
        <v>1</v>
      </c>
      <c r="N174" s="254" t="s">
        <v>45</v>
      </c>
      <c r="O174" s="8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8" t="s">
        <v>138</v>
      </c>
      <c r="AT174" s="228" t="s">
        <v>150</v>
      </c>
      <c r="AU174" s="228" t="s">
        <v>90</v>
      </c>
      <c r="AY174" s="15" t="s">
        <v>130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5" t="s">
        <v>88</v>
      </c>
      <c r="BK174" s="229">
        <f>ROUND(I174*H174,2)</f>
        <v>0</v>
      </c>
      <c r="BL174" s="15" t="s">
        <v>138</v>
      </c>
      <c r="BM174" s="228" t="s">
        <v>636</v>
      </c>
    </row>
    <row r="175" s="2" customFormat="1">
      <c r="A175" s="36"/>
      <c r="B175" s="37"/>
      <c r="C175" s="38"/>
      <c r="D175" s="230" t="s">
        <v>140</v>
      </c>
      <c r="E175" s="38"/>
      <c r="F175" s="231" t="s">
        <v>637</v>
      </c>
      <c r="G175" s="38"/>
      <c r="H175" s="38"/>
      <c r="I175" s="232"/>
      <c r="J175" s="38"/>
      <c r="K175" s="38"/>
      <c r="L175" s="42"/>
      <c r="M175" s="233"/>
      <c r="N175" s="23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140</v>
      </c>
      <c r="AU175" s="15" t="s">
        <v>90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611</v>
      </c>
      <c r="G176" s="236"/>
      <c r="H176" s="239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90</v>
      </c>
      <c r="AV176" s="13" t="s">
        <v>90</v>
      </c>
      <c r="AW176" s="13" t="s">
        <v>36</v>
      </c>
      <c r="AX176" s="13" t="s">
        <v>88</v>
      </c>
      <c r="AY176" s="245" t="s">
        <v>130</v>
      </c>
    </row>
    <row r="177" s="2" customFormat="1" ht="24.15" customHeight="1">
      <c r="A177" s="36"/>
      <c r="B177" s="37"/>
      <c r="C177" s="246" t="s">
        <v>462</v>
      </c>
      <c r="D177" s="246" t="s">
        <v>150</v>
      </c>
      <c r="E177" s="247" t="s">
        <v>324</v>
      </c>
      <c r="F177" s="248" t="s">
        <v>325</v>
      </c>
      <c r="G177" s="249" t="s">
        <v>204</v>
      </c>
      <c r="H177" s="250">
        <v>36</v>
      </c>
      <c r="I177" s="251"/>
      <c r="J177" s="252">
        <f>ROUND(I177*H177,2)</f>
        <v>0</v>
      </c>
      <c r="K177" s="248" t="s">
        <v>154</v>
      </c>
      <c r="L177" s="42"/>
      <c r="M177" s="253" t="s">
        <v>1</v>
      </c>
      <c r="N177" s="254" t="s">
        <v>45</v>
      </c>
      <c r="O177" s="8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8" t="s">
        <v>138</v>
      </c>
      <c r="AT177" s="228" t="s">
        <v>150</v>
      </c>
      <c r="AU177" s="228" t="s">
        <v>90</v>
      </c>
      <c r="AY177" s="15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88</v>
      </c>
      <c r="BK177" s="229">
        <f>ROUND(I177*H177,2)</f>
        <v>0</v>
      </c>
      <c r="BL177" s="15" t="s">
        <v>138</v>
      </c>
      <c r="BM177" s="228" t="s">
        <v>638</v>
      </c>
    </row>
    <row r="178" s="2" customFormat="1">
      <c r="A178" s="36"/>
      <c r="B178" s="37"/>
      <c r="C178" s="38"/>
      <c r="D178" s="230" t="s">
        <v>140</v>
      </c>
      <c r="E178" s="38"/>
      <c r="F178" s="231" t="s">
        <v>327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140</v>
      </c>
      <c r="AU178" s="15" t="s">
        <v>90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339</v>
      </c>
      <c r="G179" s="236"/>
      <c r="H179" s="239">
        <v>36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90</v>
      </c>
      <c r="AV179" s="13" t="s">
        <v>90</v>
      </c>
      <c r="AW179" s="13" t="s">
        <v>36</v>
      </c>
      <c r="AX179" s="13" t="s">
        <v>88</v>
      </c>
      <c r="AY179" s="245" t="s">
        <v>130</v>
      </c>
    </row>
    <row r="180" s="2" customFormat="1" ht="24.15" customHeight="1">
      <c r="A180" s="36"/>
      <c r="B180" s="37"/>
      <c r="C180" s="246" t="s">
        <v>474</v>
      </c>
      <c r="D180" s="246" t="s">
        <v>150</v>
      </c>
      <c r="E180" s="247" t="s">
        <v>335</v>
      </c>
      <c r="F180" s="248" t="s">
        <v>336</v>
      </c>
      <c r="G180" s="249" t="s">
        <v>204</v>
      </c>
      <c r="H180" s="250">
        <v>16</v>
      </c>
      <c r="I180" s="251"/>
      <c r="J180" s="252">
        <f>ROUND(I180*H180,2)</f>
        <v>0</v>
      </c>
      <c r="K180" s="248" t="s">
        <v>154</v>
      </c>
      <c r="L180" s="42"/>
      <c r="M180" s="253" t="s">
        <v>1</v>
      </c>
      <c r="N180" s="254" t="s">
        <v>45</v>
      </c>
      <c r="O180" s="89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138</v>
      </c>
      <c r="AT180" s="228" t="s">
        <v>150</v>
      </c>
      <c r="AU180" s="228" t="s">
        <v>90</v>
      </c>
      <c r="AY180" s="15" t="s">
        <v>130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88</v>
      </c>
      <c r="BK180" s="229">
        <f>ROUND(I180*H180,2)</f>
        <v>0</v>
      </c>
      <c r="BL180" s="15" t="s">
        <v>138</v>
      </c>
      <c r="BM180" s="228" t="s">
        <v>639</v>
      </c>
    </row>
    <row r="181" s="2" customFormat="1">
      <c r="A181" s="36"/>
      <c r="B181" s="37"/>
      <c r="C181" s="38"/>
      <c r="D181" s="230" t="s">
        <v>140</v>
      </c>
      <c r="E181" s="38"/>
      <c r="F181" s="231" t="s">
        <v>338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90</v>
      </c>
    </row>
    <row r="182" s="13" customFormat="1">
      <c r="A182" s="13"/>
      <c r="B182" s="235"/>
      <c r="C182" s="236"/>
      <c r="D182" s="230" t="s">
        <v>141</v>
      </c>
      <c r="E182" s="237" t="s">
        <v>1</v>
      </c>
      <c r="F182" s="238" t="s">
        <v>640</v>
      </c>
      <c r="G182" s="236"/>
      <c r="H182" s="239">
        <v>16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90</v>
      </c>
      <c r="AV182" s="13" t="s">
        <v>90</v>
      </c>
      <c r="AW182" s="13" t="s">
        <v>36</v>
      </c>
      <c r="AX182" s="13" t="s">
        <v>88</v>
      </c>
      <c r="AY182" s="245" t="s">
        <v>130</v>
      </c>
    </row>
    <row r="183" s="2" customFormat="1" ht="16.5" customHeight="1">
      <c r="A183" s="36"/>
      <c r="B183" s="37"/>
      <c r="C183" s="216" t="s">
        <v>479</v>
      </c>
      <c r="D183" s="216" t="s">
        <v>132</v>
      </c>
      <c r="E183" s="217" t="s">
        <v>145</v>
      </c>
      <c r="F183" s="218" t="s">
        <v>146</v>
      </c>
      <c r="G183" s="219" t="s">
        <v>147</v>
      </c>
      <c r="H183" s="220">
        <v>1009.8</v>
      </c>
      <c r="I183" s="221"/>
      <c r="J183" s="222">
        <f>ROUND(I183*H183,2)</f>
        <v>0</v>
      </c>
      <c r="K183" s="218" t="s">
        <v>1</v>
      </c>
      <c r="L183" s="223"/>
      <c r="M183" s="224" t="s">
        <v>1</v>
      </c>
      <c r="N183" s="225" t="s">
        <v>45</v>
      </c>
      <c r="O183" s="89"/>
      <c r="P183" s="226">
        <f>O183*H183</f>
        <v>0</v>
      </c>
      <c r="Q183" s="226">
        <v>1</v>
      </c>
      <c r="R183" s="226">
        <f>Q183*H183</f>
        <v>1009.8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137</v>
      </c>
      <c r="AT183" s="228" t="s">
        <v>132</v>
      </c>
      <c r="AU183" s="228" t="s">
        <v>90</v>
      </c>
      <c r="AY183" s="15" t="s">
        <v>130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88</v>
      </c>
      <c r="BK183" s="229">
        <f>ROUND(I183*H183,2)</f>
        <v>0</v>
      </c>
      <c r="BL183" s="15" t="s">
        <v>138</v>
      </c>
      <c r="BM183" s="228" t="s">
        <v>641</v>
      </c>
    </row>
    <row r="184" s="2" customFormat="1">
      <c r="A184" s="36"/>
      <c r="B184" s="37"/>
      <c r="C184" s="38"/>
      <c r="D184" s="230" t="s">
        <v>140</v>
      </c>
      <c r="E184" s="38"/>
      <c r="F184" s="231" t="s">
        <v>146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140</v>
      </c>
      <c r="AU184" s="15" t="s">
        <v>90</v>
      </c>
    </row>
    <row r="185" s="13" customFormat="1">
      <c r="A185" s="13"/>
      <c r="B185" s="235"/>
      <c r="C185" s="236"/>
      <c r="D185" s="230" t="s">
        <v>141</v>
      </c>
      <c r="E185" s="237" t="s">
        <v>1</v>
      </c>
      <c r="F185" s="238" t="s">
        <v>642</v>
      </c>
      <c r="G185" s="236"/>
      <c r="H185" s="239">
        <v>1009.8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141</v>
      </c>
      <c r="AU185" s="245" t="s">
        <v>90</v>
      </c>
      <c r="AV185" s="13" t="s">
        <v>90</v>
      </c>
      <c r="AW185" s="13" t="s">
        <v>36</v>
      </c>
      <c r="AX185" s="13" t="s">
        <v>88</v>
      </c>
      <c r="AY185" s="245" t="s">
        <v>130</v>
      </c>
    </row>
    <row r="186" s="2" customFormat="1" ht="24.15" customHeight="1">
      <c r="A186" s="36"/>
      <c r="B186" s="37"/>
      <c r="C186" s="246" t="s">
        <v>334</v>
      </c>
      <c r="D186" s="246" t="s">
        <v>150</v>
      </c>
      <c r="E186" s="247" t="s">
        <v>643</v>
      </c>
      <c r="F186" s="248" t="s">
        <v>644</v>
      </c>
      <c r="G186" s="249" t="s">
        <v>204</v>
      </c>
      <c r="H186" s="250">
        <v>4</v>
      </c>
      <c r="I186" s="251"/>
      <c r="J186" s="252">
        <f>ROUND(I186*H186,2)</f>
        <v>0</v>
      </c>
      <c r="K186" s="248" t="s">
        <v>154</v>
      </c>
      <c r="L186" s="42"/>
      <c r="M186" s="253" t="s">
        <v>1</v>
      </c>
      <c r="N186" s="254" t="s">
        <v>45</v>
      </c>
      <c r="O186" s="8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8" t="s">
        <v>138</v>
      </c>
      <c r="AT186" s="228" t="s">
        <v>150</v>
      </c>
      <c r="AU186" s="228" t="s">
        <v>90</v>
      </c>
      <c r="AY186" s="15" t="s">
        <v>130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88</v>
      </c>
      <c r="BK186" s="229">
        <f>ROUND(I186*H186,2)</f>
        <v>0</v>
      </c>
      <c r="BL186" s="15" t="s">
        <v>138</v>
      </c>
      <c r="BM186" s="228" t="s">
        <v>645</v>
      </c>
    </row>
    <row r="187" s="2" customFormat="1">
      <c r="A187" s="36"/>
      <c r="B187" s="37"/>
      <c r="C187" s="38"/>
      <c r="D187" s="230" t="s">
        <v>140</v>
      </c>
      <c r="E187" s="38"/>
      <c r="F187" s="231" t="s">
        <v>646</v>
      </c>
      <c r="G187" s="38"/>
      <c r="H187" s="38"/>
      <c r="I187" s="232"/>
      <c r="J187" s="38"/>
      <c r="K187" s="38"/>
      <c r="L187" s="42"/>
      <c r="M187" s="233"/>
      <c r="N187" s="23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140</v>
      </c>
      <c r="AU187" s="15" t="s">
        <v>90</v>
      </c>
    </row>
    <row r="188" s="13" customFormat="1">
      <c r="A188" s="13"/>
      <c r="B188" s="235"/>
      <c r="C188" s="236"/>
      <c r="D188" s="230" t="s">
        <v>141</v>
      </c>
      <c r="E188" s="237" t="s">
        <v>1</v>
      </c>
      <c r="F188" s="238" t="s">
        <v>513</v>
      </c>
      <c r="G188" s="236"/>
      <c r="H188" s="239">
        <v>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141</v>
      </c>
      <c r="AU188" s="245" t="s">
        <v>90</v>
      </c>
      <c r="AV188" s="13" t="s">
        <v>90</v>
      </c>
      <c r="AW188" s="13" t="s">
        <v>36</v>
      </c>
      <c r="AX188" s="13" t="s">
        <v>88</v>
      </c>
      <c r="AY188" s="245" t="s">
        <v>130</v>
      </c>
    </row>
    <row r="189" s="2" customFormat="1" ht="37.8" customHeight="1">
      <c r="A189" s="36"/>
      <c r="B189" s="37"/>
      <c r="C189" s="246" t="s">
        <v>144</v>
      </c>
      <c r="D189" s="246" t="s">
        <v>150</v>
      </c>
      <c r="E189" s="247" t="s">
        <v>159</v>
      </c>
      <c r="F189" s="248" t="s">
        <v>160</v>
      </c>
      <c r="G189" s="249" t="s">
        <v>153</v>
      </c>
      <c r="H189" s="250">
        <v>1052.5999999999999</v>
      </c>
      <c r="I189" s="251"/>
      <c r="J189" s="252">
        <f>ROUND(I189*H189,2)</f>
        <v>0</v>
      </c>
      <c r="K189" s="248" t="s">
        <v>154</v>
      </c>
      <c r="L189" s="42"/>
      <c r="M189" s="253" t="s">
        <v>1</v>
      </c>
      <c r="N189" s="254" t="s">
        <v>45</v>
      </c>
      <c r="O189" s="89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8" t="s">
        <v>138</v>
      </c>
      <c r="AT189" s="228" t="s">
        <v>150</v>
      </c>
      <c r="AU189" s="228" t="s">
        <v>90</v>
      </c>
      <c r="AY189" s="15" t="s">
        <v>130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5" t="s">
        <v>88</v>
      </c>
      <c r="BK189" s="229">
        <f>ROUND(I189*H189,2)</f>
        <v>0</v>
      </c>
      <c r="BL189" s="15" t="s">
        <v>138</v>
      </c>
      <c r="BM189" s="228" t="s">
        <v>647</v>
      </c>
    </row>
    <row r="190" s="2" customFormat="1">
      <c r="A190" s="36"/>
      <c r="B190" s="37"/>
      <c r="C190" s="38"/>
      <c r="D190" s="230" t="s">
        <v>140</v>
      </c>
      <c r="E190" s="38"/>
      <c r="F190" s="231" t="s">
        <v>162</v>
      </c>
      <c r="G190" s="38"/>
      <c r="H190" s="38"/>
      <c r="I190" s="232"/>
      <c r="J190" s="38"/>
      <c r="K190" s="38"/>
      <c r="L190" s="42"/>
      <c r="M190" s="233"/>
      <c r="N190" s="234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140</v>
      </c>
      <c r="AU190" s="15" t="s">
        <v>90</v>
      </c>
    </row>
    <row r="191" s="13" customFormat="1">
      <c r="A191" s="13"/>
      <c r="B191" s="235"/>
      <c r="C191" s="236"/>
      <c r="D191" s="230" t="s">
        <v>141</v>
      </c>
      <c r="E191" s="237" t="s">
        <v>1</v>
      </c>
      <c r="F191" s="238" t="s">
        <v>648</v>
      </c>
      <c r="G191" s="236"/>
      <c r="H191" s="239">
        <v>1052.5999999999999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141</v>
      </c>
      <c r="AU191" s="245" t="s">
        <v>90</v>
      </c>
      <c r="AV191" s="13" t="s">
        <v>90</v>
      </c>
      <c r="AW191" s="13" t="s">
        <v>36</v>
      </c>
      <c r="AX191" s="13" t="s">
        <v>80</v>
      </c>
      <c r="AY191" s="245" t="s">
        <v>130</v>
      </c>
    </row>
    <row r="192" s="2" customFormat="1" ht="21.75" customHeight="1">
      <c r="A192" s="36"/>
      <c r="B192" s="37"/>
      <c r="C192" s="216" t="s">
        <v>374</v>
      </c>
      <c r="D192" s="216" t="s">
        <v>132</v>
      </c>
      <c r="E192" s="217" t="s">
        <v>165</v>
      </c>
      <c r="F192" s="218" t="s">
        <v>166</v>
      </c>
      <c r="G192" s="219" t="s">
        <v>153</v>
      </c>
      <c r="H192" s="220">
        <v>1052.5999999999999</v>
      </c>
      <c r="I192" s="221"/>
      <c r="J192" s="222">
        <f>ROUND(I192*H192,2)</f>
        <v>0</v>
      </c>
      <c r="K192" s="218" t="s">
        <v>1</v>
      </c>
      <c r="L192" s="223"/>
      <c r="M192" s="224" t="s">
        <v>1</v>
      </c>
      <c r="N192" s="225" t="s">
        <v>45</v>
      </c>
      <c r="O192" s="89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8" t="s">
        <v>137</v>
      </c>
      <c r="AT192" s="228" t="s">
        <v>132</v>
      </c>
      <c r="AU192" s="228" t="s">
        <v>90</v>
      </c>
      <c r="AY192" s="15" t="s">
        <v>130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5" t="s">
        <v>88</v>
      </c>
      <c r="BK192" s="229">
        <f>ROUND(I192*H192,2)</f>
        <v>0</v>
      </c>
      <c r="BL192" s="15" t="s">
        <v>138</v>
      </c>
      <c r="BM192" s="228" t="s">
        <v>649</v>
      </c>
    </row>
    <row r="193" s="2" customFormat="1">
      <c r="A193" s="36"/>
      <c r="B193" s="37"/>
      <c r="C193" s="38"/>
      <c r="D193" s="230" t="s">
        <v>140</v>
      </c>
      <c r="E193" s="38"/>
      <c r="F193" s="231" t="s">
        <v>166</v>
      </c>
      <c r="G193" s="38"/>
      <c r="H193" s="38"/>
      <c r="I193" s="232"/>
      <c r="J193" s="38"/>
      <c r="K193" s="38"/>
      <c r="L193" s="42"/>
      <c r="M193" s="233"/>
      <c r="N193" s="234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140</v>
      </c>
      <c r="AU193" s="15" t="s">
        <v>90</v>
      </c>
    </row>
    <row r="194" s="2" customFormat="1">
      <c r="A194" s="36"/>
      <c r="B194" s="37"/>
      <c r="C194" s="38"/>
      <c r="D194" s="230" t="s">
        <v>168</v>
      </c>
      <c r="E194" s="38"/>
      <c r="F194" s="255" t="s">
        <v>169</v>
      </c>
      <c r="G194" s="38"/>
      <c r="H194" s="38"/>
      <c r="I194" s="232"/>
      <c r="J194" s="38"/>
      <c r="K194" s="38"/>
      <c r="L194" s="42"/>
      <c r="M194" s="233"/>
      <c r="N194" s="234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168</v>
      </c>
      <c r="AU194" s="15" t="s">
        <v>90</v>
      </c>
    </row>
    <row r="195" s="13" customFormat="1">
      <c r="A195" s="13"/>
      <c r="B195" s="235"/>
      <c r="C195" s="236"/>
      <c r="D195" s="230" t="s">
        <v>141</v>
      </c>
      <c r="E195" s="237" t="s">
        <v>1</v>
      </c>
      <c r="F195" s="238" t="s">
        <v>650</v>
      </c>
      <c r="G195" s="236"/>
      <c r="H195" s="239">
        <v>1052.5999999999999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141</v>
      </c>
      <c r="AU195" s="245" t="s">
        <v>90</v>
      </c>
      <c r="AV195" s="13" t="s">
        <v>90</v>
      </c>
      <c r="AW195" s="13" t="s">
        <v>36</v>
      </c>
      <c r="AX195" s="13" t="s">
        <v>88</v>
      </c>
      <c r="AY195" s="245" t="s">
        <v>130</v>
      </c>
    </row>
    <row r="196" s="2" customFormat="1" ht="24.15" customHeight="1">
      <c r="A196" s="36"/>
      <c r="B196" s="37"/>
      <c r="C196" s="246" t="s">
        <v>182</v>
      </c>
      <c r="D196" s="246" t="s">
        <v>150</v>
      </c>
      <c r="E196" s="247" t="s">
        <v>171</v>
      </c>
      <c r="F196" s="248" t="s">
        <v>172</v>
      </c>
      <c r="G196" s="249" t="s">
        <v>173</v>
      </c>
      <c r="H196" s="250">
        <v>7480</v>
      </c>
      <c r="I196" s="251"/>
      <c r="J196" s="252">
        <f>ROUND(I196*H196,2)</f>
        <v>0</v>
      </c>
      <c r="K196" s="248" t="s">
        <v>154</v>
      </c>
      <c r="L196" s="42"/>
      <c r="M196" s="253" t="s">
        <v>1</v>
      </c>
      <c r="N196" s="254" t="s">
        <v>45</v>
      </c>
      <c r="O196" s="89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8" t="s">
        <v>138</v>
      </c>
      <c r="AT196" s="228" t="s">
        <v>150</v>
      </c>
      <c r="AU196" s="228" t="s">
        <v>90</v>
      </c>
      <c r="AY196" s="15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5" t="s">
        <v>88</v>
      </c>
      <c r="BK196" s="229">
        <f>ROUND(I196*H196,2)</f>
        <v>0</v>
      </c>
      <c r="BL196" s="15" t="s">
        <v>138</v>
      </c>
      <c r="BM196" s="228" t="s">
        <v>651</v>
      </c>
    </row>
    <row r="197" s="2" customFormat="1">
      <c r="A197" s="36"/>
      <c r="B197" s="37"/>
      <c r="C197" s="38"/>
      <c r="D197" s="230" t="s">
        <v>140</v>
      </c>
      <c r="E197" s="38"/>
      <c r="F197" s="231" t="s">
        <v>175</v>
      </c>
      <c r="G197" s="38"/>
      <c r="H197" s="38"/>
      <c r="I197" s="232"/>
      <c r="J197" s="38"/>
      <c r="K197" s="38"/>
      <c r="L197" s="42"/>
      <c r="M197" s="233"/>
      <c r="N197" s="234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140</v>
      </c>
      <c r="AU197" s="15" t="s">
        <v>90</v>
      </c>
    </row>
    <row r="198" s="13" customFormat="1">
      <c r="A198" s="13"/>
      <c r="B198" s="235"/>
      <c r="C198" s="236"/>
      <c r="D198" s="230" t="s">
        <v>141</v>
      </c>
      <c r="E198" s="237" t="s">
        <v>1</v>
      </c>
      <c r="F198" s="238" t="s">
        <v>652</v>
      </c>
      <c r="G198" s="236"/>
      <c r="H198" s="239">
        <v>7480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141</v>
      </c>
      <c r="AU198" s="245" t="s">
        <v>90</v>
      </c>
      <c r="AV198" s="13" t="s">
        <v>90</v>
      </c>
      <c r="AW198" s="13" t="s">
        <v>36</v>
      </c>
      <c r="AX198" s="13" t="s">
        <v>88</v>
      </c>
      <c r="AY198" s="245" t="s">
        <v>130</v>
      </c>
    </row>
    <row r="199" s="2" customFormat="1" ht="33" customHeight="1">
      <c r="A199" s="36"/>
      <c r="B199" s="37"/>
      <c r="C199" s="246" t="s">
        <v>544</v>
      </c>
      <c r="D199" s="246" t="s">
        <v>150</v>
      </c>
      <c r="E199" s="247" t="s">
        <v>178</v>
      </c>
      <c r="F199" s="248" t="s">
        <v>179</v>
      </c>
      <c r="G199" s="249" t="s">
        <v>173</v>
      </c>
      <c r="H199" s="250">
        <v>7480</v>
      </c>
      <c r="I199" s="251"/>
      <c r="J199" s="252">
        <f>ROUND(I199*H199,2)</f>
        <v>0</v>
      </c>
      <c r="K199" s="248" t="s">
        <v>154</v>
      </c>
      <c r="L199" s="42"/>
      <c r="M199" s="253" t="s">
        <v>1</v>
      </c>
      <c r="N199" s="254" t="s">
        <v>45</v>
      </c>
      <c r="O199" s="89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8" t="s">
        <v>138</v>
      </c>
      <c r="AT199" s="228" t="s">
        <v>150</v>
      </c>
      <c r="AU199" s="228" t="s">
        <v>90</v>
      </c>
      <c r="AY199" s="15" t="s">
        <v>130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5" t="s">
        <v>88</v>
      </c>
      <c r="BK199" s="229">
        <f>ROUND(I199*H199,2)</f>
        <v>0</v>
      </c>
      <c r="BL199" s="15" t="s">
        <v>138</v>
      </c>
      <c r="BM199" s="228" t="s">
        <v>653</v>
      </c>
    </row>
    <row r="200" s="2" customFormat="1">
      <c r="A200" s="36"/>
      <c r="B200" s="37"/>
      <c r="C200" s="38"/>
      <c r="D200" s="230" t="s">
        <v>140</v>
      </c>
      <c r="E200" s="38"/>
      <c r="F200" s="231" t="s">
        <v>181</v>
      </c>
      <c r="G200" s="38"/>
      <c r="H200" s="38"/>
      <c r="I200" s="232"/>
      <c r="J200" s="38"/>
      <c r="K200" s="38"/>
      <c r="L200" s="42"/>
      <c r="M200" s="233"/>
      <c r="N200" s="234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140</v>
      </c>
      <c r="AU200" s="15" t="s">
        <v>90</v>
      </c>
    </row>
    <row r="201" s="13" customFormat="1">
      <c r="A201" s="13"/>
      <c r="B201" s="235"/>
      <c r="C201" s="236"/>
      <c r="D201" s="230" t="s">
        <v>141</v>
      </c>
      <c r="E201" s="237" t="s">
        <v>1</v>
      </c>
      <c r="F201" s="238" t="s">
        <v>601</v>
      </c>
      <c r="G201" s="236"/>
      <c r="H201" s="239">
        <v>7480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141</v>
      </c>
      <c r="AU201" s="245" t="s">
        <v>90</v>
      </c>
      <c r="AV201" s="13" t="s">
        <v>90</v>
      </c>
      <c r="AW201" s="13" t="s">
        <v>36</v>
      </c>
      <c r="AX201" s="13" t="s">
        <v>88</v>
      </c>
      <c r="AY201" s="245" t="s">
        <v>130</v>
      </c>
    </row>
    <row r="202" s="2" customFormat="1" ht="24.15" customHeight="1">
      <c r="A202" s="36"/>
      <c r="B202" s="37"/>
      <c r="C202" s="246" t="s">
        <v>329</v>
      </c>
      <c r="D202" s="246" t="s">
        <v>150</v>
      </c>
      <c r="E202" s="247" t="s">
        <v>183</v>
      </c>
      <c r="F202" s="248" t="s">
        <v>184</v>
      </c>
      <c r="G202" s="249" t="s">
        <v>173</v>
      </c>
      <c r="H202" s="250">
        <v>7480</v>
      </c>
      <c r="I202" s="251"/>
      <c r="J202" s="252">
        <f>ROUND(I202*H202,2)</f>
        <v>0</v>
      </c>
      <c r="K202" s="248" t="s">
        <v>136</v>
      </c>
      <c r="L202" s="42"/>
      <c r="M202" s="253" t="s">
        <v>1</v>
      </c>
      <c r="N202" s="254" t="s">
        <v>45</v>
      </c>
      <c r="O202" s="89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8" t="s">
        <v>138</v>
      </c>
      <c r="AT202" s="228" t="s">
        <v>150</v>
      </c>
      <c r="AU202" s="228" t="s">
        <v>90</v>
      </c>
      <c r="AY202" s="15" t="s">
        <v>130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5" t="s">
        <v>88</v>
      </c>
      <c r="BK202" s="229">
        <f>ROUND(I202*H202,2)</f>
        <v>0</v>
      </c>
      <c r="BL202" s="15" t="s">
        <v>138</v>
      </c>
      <c r="BM202" s="228" t="s">
        <v>654</v>
      </c>
    </row>
    <row r="203" s="2" customFormat="1">
      <c r="A203" s="36"/>
      <c r="B203" s="37"/>
      <c r="C203" s="38"/>
      <c r="D203" s="230" t="s">
        <v>140</v>
      </c>
      <c r="E203" s="38"/>
      <c r="F203" s="231" t="s">
        <v>186</v>
      </c>
      <c r="G203" s="38"/>
      <c r="H203" s="38"/>
      <c r="I203" s="232"/>
      <c r="J203" s="38"/>
      <c r="K203" s="38"/>
      <c r="L203" s="42"/>
      <c r="M203" s="233"/>
      <c r="N203" s="234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140</v>
      </c>
      <c r="AU203" s="15" t="s">
        <v>90</v>
      </c>
    </row>
    <row r="204" s="13" customFormat="1">
      <c r="A204" s="13"/>
      <c r="B204" s="235"/>
      <c r="C204" s="236"/>
      <c r="D204" s="230" t="s">
        <v>141</v>
      </c>
      <c r="E204" s="237" t="s">
        <v>1</v>
      </c>
      <c r="F204" s="238" t="s">
        <v>601</v>
      </c>
      <c r="G204" s="236"/>
      <c r="H204" s="239">
        <v>7480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141</v>
      </c>
      <c r="AU204" s="245" t="s">
        <v>90</v>
      </c>
      <c r="AV204" s="13" t="s">
        <v>90</v>
      </c>
      <c r="AW204" s="13" t="s">
        <v>36</v>
      </c>
      <c r="AX204" s="13" t="s">
        <v>88</v>
      </c>
      <c r="AY204" s="245" t="s">
        <v>130</v>
      </c>
    </row>
    <row r="205" s="2" customFormat="1" ht="24.15" customHeight="1">
      <c r="A205" s="36"/>
      <c r="B205" s="37"/>
      <c r="C205" s="246" t="s">
        <v>403</v>
      </c>
      <c r="D205" s="246" t="s">
        <v>150</v>
      </c>
      <c r="E205" s="247" t="s">
        <v>188</v>
      </c>
      <c r="F205" s="248" t="s">
        <v>189</v>
      </c>
      <c r="G205" s="249" t="s">
        <v>173</v>
      </c>
      <c r="H205" s="250">
        <v>2160</v>
      </c>
      <c r="I205" s="251"/>
      <c r="J205" s="252">
        <f>ROUND(I205*H205,2)</f>
        <v>0</v>
      </c>
      <c r="K205" s="248" t="s">
        <v>154</v>
      </c>
      <c r="L205" s="42"/>
      <c r="M205" s="253" t="s">
        <v>1</v>
      </c>
      <c r="N205" s="254" t="s">
        <v>45</v>
      </c>
      <c r="O205" s="89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8" t="s">
        <v>138</v>
      </c>
      <c r="AT205" s="228" t="s">
        <v>150</v>
      </c>
      <c r="AU205" s="228" t="s">
        <v>90</v>
      </c>
      <c r="AY205" s="15" t="s">
        <v>130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5" t="s">
        <v>88</v>
      </c>
      <c r="BK205" s="229">
        <f>ROUND(I205*H205,2)</f>
        <v>0</v>
      </c>
      <c r="BL205" s="15" t="s">
        <v>138</v>
      </c>
      <c r="BM205" s="228" t="s">
        <v>655</v>
      </c>
    </row>
    <row r="206" s="2" customFormat="1">
      <c r="A206" s="36"/>
      <c r="B206" s="37"/>
      <c r="C206" s="38"/>
      <c r="D206" s="230" t="s">
        <v>140</v>
      </c>
      <c r="E206" s="38"/>
      <c r="F206" s="231" t="s">
        <v>191</v>
      </c>
      <c r="G206" s="38"/>
      <c r="H206" s="38"/>
      <c r="I206" s="232"/>
      <c r="J206" s="38"/>
      <c r="K206" s="38"/>
      <c r="L206" s="42"/>
      <c r="M206" s="233"/>
      <c r="N206" s="234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140</v>
      </c>
      <c r="AU206" s="15" t="s">
        <v>90</v>
      </c>
    </row>
    <row r="207" s="2" customFormat="1">
      <c r="A207" s="36"/>
      <c r="B207" s="37"/>
      <c r="C207" s="38"/>
      <c r="D207" s="230" t="s">
        <v>168</v>
      </c>
      <c r="E207" s="38"/>
      <c r="F207" s="255" t="s">
        <v>192</v>
      </c>
      <c r="G207" s="38"/>
      <c r="H207" s="38"/>
      <c r="I207" s="232"/>
      <c r="J207" s="38"/>
      <c r="K207" s="38"/>
      <c r="L207" s="42"/>
      <c r="M207" s="233"/>
      <c r="N207" s="234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168</v>
      </c>
      <c r="AU207" s="15" t="s">
        <v>90</v>
      </c>
    </row>
    <row r="208" s="13" customFormat="1">
      <c r="A208" s="13"/>
      <c r="B208" s="235"/>
      <c r="C208" s="236"/>
      <c r="D208" s="230" t="s">
        <v>141</v>
      </c>
      <c r="E208" s="237" t="s">
        <v>1</v>
      </c>
      <c r="F208" s="238" t="s">
        <v>656</v>
      </c>
      <c r="G208" s="236"/>
      <c r="H208" s="239">
        <v>2160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141</v>
      </c>
      <c r="AU208" s="245" t="s">
        <v>90</v>
      </c>
      <c r="AV208" s="13" t="s">
        <v>90</v>
      </c>
      <c r="AW208" s="13" t="s">
        <v>36</v>
      </c>
      <c r="AX208" s="13" t="s">
        <v>88</v>
      </c>
      <c r="AY208" s="245" t="s">
        <v>130</v>
      </c>
    </row>
    <row r="209" s="2" customFormat="1" ht="37.8" customHeight="1">
      <c r="A209" s="36"/>
      <c r="B209" s="37"/>
      <c r="C209" s="246" t="s">
        <v>382</v>
      </c>
      <c r="D209" s="246" t="s">
        <v>150</v>
      </c>
      <c r="E209" s="247" t="s">
        <v>195</v>
      </c>
      <c r="F209" s="248" t="s">
        <v>196</v>
      </c>
      <c r="G209" s="249" t="s">
        <v>153</v>
      </c>
      <c r="H209" s="250">
        <v>719.29999999999995</v>
      </c>
      <c r="I209" s="251"/>
      <c r="J209" s="252">
        <f>ROUND(I209*H209,2)</f>
        <v>0</v>
      </c>
      <c r="K209" s="248" t="s">
        <v>1</v>
      </c>
      <c r="L209" s="42"/>
      <c r="M209" s="253" t="s">
        <v>1</v>
      </c>
      <c r="N209" s="254" t="s">
        <v>45</v>
      </c>
      <c r="O209" s="89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8" t="s">
        <v>138</v>
      </c>
      <c r="AT209" s="228" t="s">
        <v>150</v>
      </c>
      <c r="AU209" s="228" t="s">
        <v>90</v>
      </c>
      <c r="AY209" s="15" t="s">
        <v>130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5" t="s">
        <v>88</v>
      </c>
      <c r="BK209" s="229">
        <f>ROUND(I209*H209,2)</f>
        <v>0</v>
      </c>
      <c r="BL209" s="15" t="s">
        <v>138</v>
      </c>
      <c r="BM209" s="228" t="s">
        <v>657</v>
      </c>
    </row>
    <row r="210" s="2" customFormat="1">
      <c r="A210" s="36"/>
      <c r="B210" s="37"/>
      <c r="C210" s="38"/>
      <c r="D210" s="230" t="s">
        <v>168</v>
      </c>
      <c r="E210" s="38"/>
      <c r="F210" s="255" t="s">
        <v>198</v>
      </c>
      <c r="G210" s="38"/>
      <c r="H210" s="38"/>
      <c r="I210" s="232"/>
      <c r="J210" s="38"/>
      <c r="K210" s="38"/>
      <c r="L210" s="42"/>
      <c r="M210" s="233"/>
      <c r="N210" s="234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168</v>
      </c>
      <c r="AU210" s="15" t="s">
        <v>90</v>
      </c>
    </row>
    <row r="211" s="13" customFormat="1">
      <c r="A211" s="13"/>
      <c r="B211" s="235"/>
      <c r="C211" s="236"/>
      <c r="D211" s="230" t="s">
        <v>141</v>
      </c>
      <c r="E211" s="237" t="s">
        <v>1</v>
      </c>
      <c r="F211" s="238" t="s">
        <v>624</v>
      </c>
      <c r="G211" s="236"/>
      <c r="H211" s="239">
        <v>708.39999999999998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141</v>
      </c>
      <c r="AU211" s="245" t="s">
        <v>90</v>
      </c>
      <c r="AV211" s="13" t="s">
        <v>90</v>
      </c>
      <c r="AW211" s="13" t="s">
        <v>36</v>
      </c>
      <c r="AX211" s="13" t="s">
        <v>80</v>
      </c>
      <c r="AY211" s="245" t="s">
        <v>130</v>
      </c>
    </row>
    <row r="212" s="13" customFormat="1">
      <c r="A212" s="13"/>
      <c r="B212" s="235"/>
      <c r="C212" s="236"/>
      <c r="D212" s="230" t="s">
        <v>141</v>
      </c>
      <c r="E212" s="237" t="s">
        <v>1</v>
      </c>
      <c r="F212" s="238" t="s">
        <v>625</v>
      </c>
      <c r="G212" s="236"/>
      <c r="H212" s="239">
        <v>10.9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141</v>
      </c>
      <c r="AU212" s="245" t="s">
        <v>90</v>
      </c>
      <c r="AV212" s="13" t="s">
        <v>90</v>
      </c>
      <c r="AW212" s="13" t="s">
        <v>36</v>
      </c>
      <c r="AX212" s="13" t="s">
        <v>80</v>
      </c>
      <c r="AY212" s="245" t="s">
        <v>130</v>
      </c>
    </row>
    <row r="213" s="12" customFormat="1" ht="22.8" customHeight="1">
      <c r="A213" s="12"/>
      <c r="B213" s="200"/>
      <c r="C213" s="201"/>
      <c r="D213" s="202" t="s">
        <v>79</v>
      </c>
      <c r="E213" s="214" t="s">
        <v>187</v>
      </c>
      <c r="F213" s="214" t="s">
        <v>568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SUM(P214:P221)</f>
        <v>0</v>
      </c>
      <c r="Q213" s="208"/>
      <c r="R213" s="209">
        <f>SUM(R214:R221)</f>
        <v>523.20000000000005</v>
      </c>
      <c r="S213" s="208"/>
      <c r="T213" s="210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88</v>
      </c>
      <c r="AT213" s="212" t="s">
        <v>79</v>
      </c>
      <c r="AU213" s="212" t="s">
        <v>88</v>
      </c>
      <c r="AY213" s="211" t="s">
        <v>130</v>
      </c>
      <c r="BK213" s="213">
        <f>SUM(BK214:BK221)</f>
        <v>0</v>
      </c>
    </row>
    <row r="214" s="2" customFormat="1" ht="24.15" customHeight="1">
      <c r="A214" s="36"/>
      <c r="B214" s="37"/>
      <c r="C214" s="246" t="s">
        <v>177</v>
      </c>
      <c r="D214" s="246" t="s">
        <v>150</v>
      </c>
      <c r="E214" s="247" t="s">
        <v>569</v>
      </c>
      <c r="F214" s="248" t="s">
        <v>570</v>
      </c>
      <c r="G214" s="249" t="s">
        <v>173</v>
      </c>
      <c r="H214" s="250">
        <v>2160</v>
      </c>
      <c r="I214" s="251"/>
      <c r="J214" s="252">
        <f>ROUND(I214*H214,2)</f>
        <v>0</v>
      </c>
      <c r="K214" s="248" t="s">
        <v>154</v>
      </c>
      <c r="L214" s="42"/>
      <c r="M214" s="253" t="s">
        <v>1</v>
      </c>
      <c r="N214" s="254" t="s">
        <v>45</v>
      </c>
      <c r="O214" s="89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8" t="s">
        <v>138</v>
      </c>
      <c r="AT214" s="228" t="s">
        <v>150</v>
      </c>
      <c r="AU214" s="228" t="s">
        <v>90</v>
      </c>
      <c r="AY214" s="15" t="s">
        <v>130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5" t="s">
        <v>88</v>
      </c>
      <c r="BK214" s="229">
        <f>ROUND(I214*H214,2)</f>
        <v>0</v>
      </c>
      <c r="BL214" s="15" t="s">
        <v>138</v>
      </c>
      <c r="BM214" s="228" t="s">
        <v>658</v>
      </c>
    </row>
    <row r="215" s="2" customFormat="1">
      <c r="A215" s="36"/>
      <c r="B215" s="37"/>
      <c r="C215" s="38"/>
      <c r="D215" s="230" t="s">
        <v>140</v>
      </c>
      <c r="E215" s="38"/>
      <c r="F215" s="231" t="s">
        <v>572</v>
      </c>
      <c r="G215" s="38"/>
      <c r="H215" s="38"/>
      <c r="I215" s="232"/>
      <c r="J215" s="38"/>
      <c r="K215" s="38"/>
      <c r="L215" s="42"/>
      <c r="M215" s="233"/>
      <c r="N215" s="234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140</v>
      </c>
      <c r="AU215" s="15" t="s">
        <v>90</v>
      </c>
    </row>
    <row r="216" s="13" customFormat="1">
      <c r="A216" s="13"/>
      <c r="B216" s="235"/>
      <c r="C216" s="236"/>
      <c r="D216" s="230" t="s">
        <v>141</v>
      </c>
      <c r="E216" s="237" t="s">
        <v>1</v>
      </c>
      <c r="F216" s="238" t="s">
        <v>659</v>
      </c>
      <c r="G216" s="236"/>
      <c r="H216" s="239">
        <v>2160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141</v>
      </c>
      <c r="AU216" s="245" t="s">
        <v>90</v>
      </c>
      <c r="AV216" s="13" t="s">
        <v>90</v>
      </c>
      <c r="AW216" s="13" t="s">
        <v>36</v>
      </c>
      <c r="AX216" s="13" t="s">
        <v>88</v>
      </c>
      <c r="AY216" s="245" t="s">
        <v>130</v>
      </c>
    </row>
    <row r="217" s="2" customFormat="1" ht="16.5" customHeight="1">
      <c r="A217" s="36"/>
      <c r="B217" s="37"/>
      <c r="C217" s="216" t="s">
        <v>7</v>
      </c>
      <c r="D217" s="216" t="s">
        <v>132</v>
      </c>
      <c r="E217" s="217" t="s">
        <v>223</v>
      </c>
      <c r="F217" s="218" t="s">
        <v>224</v>
      </c>
      <c r="G217" s="219" t="s">
        <v>147</v>
      </c>
      <c r="H217" s="220">
        <v>388.80000000000001</v>
      </c>
      <c r="I217" s="221"/>
      <c r="J217" s="222">
        <f>ROUND(I217*H217,2)</f>
        <v>0</v>
      </c>
      <c r="K217" s="218" t="s">
        <v>154</v>
      </c>
      <c r="L217" s="223"/>
      <c r="M217" s="224" t="s">
        <v>1</v>
      </c>
      <c r="N217" s="225" t="s">
        <v>45</v>
      </c>
      <c r="O217" s="89"/>
      <c r="P217" s="226">
        <f>O217*H217</f>
        <v>0</v>
      </c>
      <c r="Q217" s="226">
        <v>1</v>
      </c>
      <c r="R217" s="226">
        <f>Q217*H217</f>
        <v>388.80000000000001</v>
      </c>
      <c r="S217" s="226">
        <v>0</v>
      </c>
      <c r="T217" s="227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8" t="s">
        <v>137</v>
      </c>
      <c r="AT217" s="228" t="s">
        <v>132</v>
      </c>
      <c r="AU217" s="228" t="s">
        <v>90</v>
      </c>
      <c r="AY217" s="15" t="s">
        <v>130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5" t="s">
        <v>88</v>
      </c>
      <c r="BK217" s="229">
        <f>ROUND(I217*H217,2)</f>
        <v>0</v>
      </c>
      <c r="BL217" s="15" t="s">
        <v>138</v>
      </c>
      <c r="BM217" s="228" t="s">
        <v>660</v>
      </c>
    </row>
    <row r="218" s="2" customFormat="1">
      <c r="A218" s="36"/>
      <c r="B218" s="37"/>
      <c r="C218" s="38"/>
      <c r="D218" s="230" t="s">
        <v>140</v>
      </c>
      <c r="E218" s="38"/>
      <c r="F218" s="231" t="s">
        <v>224</v>
      </c>
      <c r="G218" s="38"/>
      <c r="H218" s="38"/>
      <c r="I218" s="232"/>
      <c r="J218" s="38"/>
      <c r="K218" s="38"/>
      <c r="L218" s="42"/>
      <c r="M218" s="233"/>
      <c r="N218" s="234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140</v>
      </c>
      <c r="AU218" s="15" t="s">
        <v>90</v>
      </c>
    </row>
    <row r="219" s="2" customFormat="1" ht="16.5" customHeight="1">
      <c r="A219" s="36"/>
      <c r="B219" s="37"/>
      <c r="C219" s="216" t="s">
        <v>392</v>
      </c>
      <c r="D219" s="216" t="s">
        <v>132</v>
      </c>
      <c r="E219" s="217" t="s">
        <v>218</v>
      </c>
      <c r="F219" s="218" t="s">
        <v>219</v>
      </c>
      <c r="G219" s="219" t="s">
        <v>147</v>
      </c>
      <c r="H219" s="220">
        <v>134.40000000000001</v>
      </c>
      <c r="I219" s="221"/>
      <c r="J219" s="222">
        <f>ROUND(I219*H219,2)</f>
        <v>0</v>
      </c>
      <c r="K219" s="218" t="s">
        <v>154</v>
      </c>
      <c r="L219" s="223"/>
      <c r="M219" s="224" t="s">
        <v>1</v>
      </c>
      <c r="N219" s="225" t="s">
        <v>45</v>
      </c>
      <c r="O219" s="89"/>
      <c r="P219" s="226">
        <f>O219*H219</f>
        <v>0</v>
      </c>
      <c r="Q219" s="226">
        <v>1</v>
      </c>
      <c r="R219" s="226">
        <f>Q219*H219</f>
        <v>134.40000000000001</v>
      </c>
      <c r="S219" s="226">
        <v>0</v>
      </c>
      <c r="T219" s="22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8" t="s">
        <v>137</v>
      </c>
      <c r="AT219" s="228" t="s">
        <v>132</v>
      </c>
      <c r="AU219" s="228" t="s">
        <v>90</v>
      </c>
      <c r="AY219" s="15" t="s">
        <v>130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5" t="s">
        <v>88</v>
      </c>
      <c r="BK219" s="229">
        <f>ROUND(I219*H219,2)</f>
        <v>0</v>
      </c>
      <c r="BL219" s="15" t="s">
        <v>138</v>
      </c>
      <c r="BM219" s="228" t="s">
        <v>661</v>
      </c>
    </row>
    <row r="220" s="2" customFormat="1">
      <c r="A220" s="36"/>
      <c r="B220" s="37"/>
      <c r="C220" s="38"/>
      <c r="D220" s="230" t="s">
        <v>140</v>
      </c>
      <c r="E220" s="38"/>
      <c r="F220" s="231" t="s">
        <v>219</v>
      </c>
      <c r="G220" s="38"/>
      <c r="H220" s="38"/>
      <c r="I220" s="232"/>
      <c r="J220" s="38"/>
      <c r="K220" s="38"/>
      <c r="L220" s="42"/>
      <c r="M220" s="233"/>
      <c r="N220" s="234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140</v>
      </c>
      <c r="AU220" s="15" t="s">
        <v>90</v>
      </c>
    </row>
    <row r="221" s="13" customFormat="1">
      <c r="A221" s="13"/>
      <c r="B221" s="235"/>
      <c r="C221" s="236"/>
      <c r="D221" s="230" t="s">
        <v>141</v>
      </c>
      <c r="E221" s="237" t="s">
        <v>1</v>
      </c>
      <c r="F221" s="238" t="s">
        <v>662</v>
      </c>
      <c r="G221" s="236"/>
      <c r="H221" s="239">
        <v>134.40000000000001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141</v>
      </c>
      <c r="AU221" s="245" t="s">
        <v>90</v>
      </c>
      <c r="AV221" s="13" t="s">
        <v>90</v>
      </c>
      <c r="AW221" s="13" t="s">
        <v>36</v>
      </c>
      <c r="AX221" s="13" t="s">
        <v>88</v>
      </c>
      <c r="AY221" s="245" t="s">
        <v>130</v>
      </c>
    </row>
    <row r="222" s="12" customFormat="1" ht="22.8" customHeight="1">
      <c r="A222" s="12"/>
      <c r="B222" s="200"/>
      <c r="C222" s="201"/>
      <c r="D222" s="202" t="s">
        <v>79</v>
      </c>
      <c r="E222" s="214" t="s">
        <v>199</v>
      </c>
      <c r="F222" s="214" t="s">
        <v>200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SUM(P223:P225)</f>
        <v>0</v>
      </c>
      <c r="Q222" s="208"/>
      <c r="R222" s="209">
        <f>SUM(R223:R225)</f>
        <v>1.0528</v>
      </c>
      <c r="S222" s="208"/>
      <c r="T222" s="210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88</v>
      </c>
      <c r="AT222" s="212" t="s">
        <v>79</v>
      </c>
      <c r="AU222" s="212" t="s">
        <v>88</v>
      </c>
      <c r="AY222" s="211" t="s">
        <v>130</v>
      </c>
      <c r="BK222" s="213">
        <f>SUM(BK223:BK225)</f>
        <v>0</v>
      </c>
    </row>
    <row r="223" s="2" customFormat="1" ht="24.15" customHeight="1">
      <c r="A223" s="36"/>
      <c r="B223" s="37"/>
      <c r="C223" s="246" t="s">
        <v>281</v>
      </c>
      <c r="D223" s="246" t="s">
        <v>150</v>
      </c>
      <c r="E223" s="247" t="s">
        <v>232</v>
      </c>
      <c r="F223" s="248" t="s">
        <v>233</v>
      </c>
      <c r="G223" s="249" t="s">
        <v>173</v>
      </c>
      <c r="H223" s="250">
        <v>2240</v>
      </c>
      <c r="I223" s="251"/>
      <c r="J223" s="252">
        <f>ROUND(I223*H223,2)</f>
        <v>0</v>
      </c>
      <c r="K223" s="248" t="s">
        <v>154</v>
      </c>
      <c r="L223" s="42"/>
      <c r="M223" s="253" t="s">
        <v>1</v>
      </c>
      <c r="N223" s="254" t="s">
        <v>45</v>
      </c>
      <c r="O223" s="89"/>
      <c r="P223" s="226">
        <f>O223*H223</f>
        <v>0</v>
      </c>
      <c r="Q223" s="226">
        <v>0.00046999999999999999</v>
      </c>
      <c r="R223" s="226">
        <f>Q223*H223</f>
        <v>1.0528</v>
      </c>
      <c r="S223" s="226">
        <v>0</v>
      </c>
      <c r="T223" s="227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8" t="s">
        <v>138</v>
      </c>
      <c r="AT223" s="228" t="s">
        <v>150</v>
      </c>
      <c r="AU223" s="228" t="s">
        <v>90</v>
      </c>
      <c r="AY223" s="15" t="s">
        <v>130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5" t="s">
        <v>88</v>
      </c>
      <c r="BK223" s="229">
        <f>ROUND(I223*H223,2)</f>
        <v>0</v>
      </c>
      <c r="BL223" s="15" t="s">
        <v>138</v>
      </c>
      <c r="BM223" s="228" t="s">
        <v>663</v>
      </c>
    </row>
    <row r="224" s="2" customFormat="1">
      <c r="A224" s="36"/>
      <c r="B224" s="37"/>
      <c r="C224" s="38"/>
      <c r="D224" s="230" t="s">
        <v>140</v>
      </c>
      <c r="E224" s="38"/>
      <c r="F224" s="231" t="s">
        <v>235</v>
      </c>
      <c r="G224" s="38"/>
      <c r="H224" s="38"/>
      <c r="I224" s="232"/>
      <c r="J224" s="38"/>
      <c r="K224" s="38"/>
      <c r="L224" s="42"/>
      <c r="M224" s="233"/>
      <c r="N224" s="234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140</v>
      </c>
      <c r="AU224" s="15" t="s">
        <v>90</v>
      </c>
    </row>
    <row r="225" s="13" customFormat="1">
      <c r="A225" s="13"/>
      <c r="B225" s="235"/>
      <c r="C225" s="236"/>
      <c r="D225" s="230" t="s">
        <v>141</v>
      </c>
      <c r="E225" s="237" t="s">
        <v>1</v>
      </c>
      <c r="F225" s="238" t="s">
        <v>664</v>
      </c>
      <c r="G225" s="236"/>
      <c r="H225" s="239">
        <v>2240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141</v>
      </c>
      <c r="AU225" s="245" t="s">
        <v>90</v>
      </c>
      <c r="AV225" s="13" t="s">
        <v>90</v>
      </c>
      <c r="AW225" s="13" t="s">
        <v>36</v>
      </c>
      <c r="AX225" s="13" t="s">
        <v>88</v>
      </c>
      <c r="AY225" s="245" t="s">
        <v>130</v>
      </c>
    </row>
    <row r="226" s="12" customFormat="1" ht="22.8" customHeight="1">
      <c r="A226" s="12"/>
      <c r="B226" s="200"/>
      <c r="C226" s="201"/>
      <c r="D226" s="202" t="s">
        <v>79</v>
      </c>
      <c r="E226" s="214" t="s">
        <v>242</v>
      </c>
      <c r="F226" s="214" t="s">
        <v>243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SUM(P227:P228)</f>
        <v>0</v>
      </c>
      <c r="Q226" s="208"/>
      <c r="R226" s="209">
        <f>SUM(R227:R228)</f>
        <v>0</v>
      </c>
      <c r="S226" s="208"/>
      <c r="T226" s="21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88</v>
      </c>
      <c r="AT226" s="212" t="s">
        <v>79</v>
      </c>
      <c r="AU226" s="212" t="s">
        <v>88</v>
      </c>
      <c r="AY226" s="211" t="s">
        <v>130</v>
      </c>
      <c r="BK226" s="213">
        <f>SUM(BK227:BK228)</f>
        <v>0</v>
      </c>
    </row>
    <row r="227" s="2" customFormat="1" ht="16.5" customHeight="1">
      <c r="A227" s="36"/>
      <c r="B227" s="37"/>
      <c r="C227" s="246" t="s">
        <v>398</v>
      </c>
      <c r="D227" s="246" t="s">
        <v>150</v>
      </c>
      <c r="E227" s="247" t="s">
        <v>245</v>
      </c>
      <c r="F227" s="248" t="s">
        <v>246</v>
      </c>
      <c r="G227" s="249" t="s">
        <v>147</v>
      </c>
      <c r="H227" s="250">
        <v>1534.202</v>
      </c>
      <c r="I227" s="251"/>
      <c r="J227" s="252">
        <f>ROUND(I227*H227,2)</f>
        <v>0</v>
      </c>
      <c r="K227" s="248" t="s">
        <v>154</v>
      </c>
      <c r="L227" s="42"/>
      <c r="M227" s="253" t="s">
        <v>1</v>
      </c>
      <c r="N227" s="254" t="s">
        <v>45</v>
      </c>
      <c r="O227" s="89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8" t="s">
        <v>138</v>
      </c>
      <c r="AT227" s="228" t="s">
        <v>150</v>
      </c>
      <c r="AU227" s="228" t="s">
        <v>90</v>
      </c>
      <c r="AY227" s="15" t="s">
        <v>130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5" t="s">
        <v>88</v>
      </c>
      <c r="BK227" s="229">
        <f>ROUND(I227*H227,2)</f>
        <v>0</v>
      </c>
      <c r="BL227" s="15" t="s">
        <v>138</v>
      </c>
      <c r="BM227" s="228" t="s">
        <v>665</v>
      </c>
    </row>
    <row r="228" s="2" customFormat="1">
      <c r="A228" s="36"/>
      <c r="B228" s="37"/>
      <c r="C228" s="38"/>
      <c r="D228" s="230" t="s">
        <v>140</v>
      </c>
      <c r="E228" s="38"/>
      <c r="F228" s="231" t="s">
        <v>248</v>
      </c>
      <c r="G228" s="38"/>
      <c r="H228" s="38"/>
      <c r="I228" s="232"/>
      <c r="J228" s="38"/>
      <c r="K228" s="38"/>
      <c r="L228" s="42"/>
      <c r="M228" s="256"/>
      <c r="N228" s="257"/>
      <c r="O228" s="258"/>
      <c r="P228" s="258"/>
      <c r="Q228" s="258"/>
      <c r="R228" s="258"/>
      <c r="S228" s="258"/>
      <c r="T228" s="259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140</v>
      </c>
      <c r="AU228" s="15" t="s">
        <v>90</v>
      </c>
    </row>
    <row r="229" s="2" customFormat="1" ht="6.96" customHeight="1">
      <c r="A229" s="36"/>
      <c r="B229" s="64"/>
      <c r="C229" s="65"/>
      <c r="D229" s="65"/>
      <c r="E229" s="65"/>
      <c r="F229" s="65"/>
      <c r="G229" s="65"/>
      <c r="H229" s="65"/>
      <c r="I229" s="65"/>
      <c r="J229" s="65"/>
      <c r="K229" s="65"/>
      <c r="L229" s="42"/>
      <c r="M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</row>
  </sheetData>
  <sheetProtection sheet="1" autoFilter="0" formatColumns="0" formatRows="0" objects="1" scenarios="1" spinCount="100000" saltValue="3ivUuAL9fop4kA0jj2MHqEg079CJiUcQnOoEPVon6TsLPaZgc/mtQipFj3Xnm0+FYnqF0R+pBGvBwvnP2xXrqw==" hashValue="VHBKCg2ifbOlrJ4GNP/Hm0ZXhjChHMRsQhxrfmRthugRh6IGRfIMl9fdp3g+B2sdeZO5upas9SOc+S1BMCfa7w==" algorithmName="SHA-512" password="CC35"/>
  <autoFilter ref="C120:K22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90</v>
      </c>
    </row>
    <row r="4" s="1" customFormat="1" ht="24.96" customHeight="1">
      <c r="B4" s="18"/>
      <c r="D4" s="136" t="s">
        <v>103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Morava, oprava hrází v k.ú. Lesnice, Postřelmov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666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25. 8. 2025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ROUND((SUM(BE121:BE168)),  2)</f>
        <v>0</v>
      </c>
      <c r="G33" s="36"/>
      <c r="H33" s="36"/>
      <c r="I33" s="153">
        <v>0.20999999999999999</v>
      </c>
      <c r="J33" s="152">
        <f>ROUND(((SUM(BE121:BE168))*I33),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ROUND((SUM(BF121:BF168)),  2)</f>
        <v>0</v>
      </c>
      <c r="G34" s="36"/>
      <c r="H34" s="36"/>
      <c r="I34" s="153">
        <v>0.12</v>
      </c>
      <c r="J34" s="152">
        <f>ROUND(((SUM(BF121:BF168))*I34),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ROUND((SUM(BG121:BG168)),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ROUND((SUM(BH121:BH168)),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ROUND((SUM(BI121:BI168)),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Morava, oprava hrází v k.ú. Lesnice, Postřelmov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3490_05 - ostatní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Lesnice, Postřelmov</v>
      </c>
      <c r="G89" s="38"/>
      <c r="H89" s="38"/>
      <c r="I89" s="30" t="s">
        <v>22</v>
      </c>
      <c r="J89" s="77" t="str">
        <f>IF(J12="","",J12)</f>
        <v>25. 8. 2025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32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107</v>
      </c>
      <c r="D94" s="174"/>
      <c r="E94" s="174"/>
      <c r="F94" s="174"/>
      <c r="G94" s="174"/>
      <c r="H94" s="174"/>
      <c r="I94" s="174"/>
      <c r="J94" s="175" t="s">
        <v>108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109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110</v>
      </c>
    </row>
    <row r="97" s="9" customFormat="1" ht="24.96" customHeight="1">
      <c r="A97" s="9"/>
      <c r="B97" s="177"/>
      <c r="C97" s="178"/>
      <c r="D97" s="179" t="s">
        <v>667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668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669</v>
      </c>
      <c r="E99" s="186"/>
      <c r="F99" s="186"/>
      <c r="G99" s="186"/>
      <c r="H99" s="186"/>
      <c r="I99" s="186"/>
      <c r="J99" s="187">
        <f>J146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670</v>
      </c>
      <c r="E100" s="186"/>
      <c r="F100" s="186"/>
      <c r="G100" s="186"/>
      <c r="H100" s="186"/>
      <c r="I100" s="186"/>
      <c r="J100" s="187">
        <f>J149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671</v>
      </c>
      <c r="E101" s="186"/>
      <c r="F101" s="186"/>
      <c r="G101" s="186"/>
      <c r="H101" s="186"/>
      <c r="I101" s="186"/>
      <c r="J101" s="187">
        <f>J165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Morava, oprava hrází v k.ú. Lesnice, Postřelmov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3490_05 - ostatní náklady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k.ú. Lesnice, Postřelmov</v>
      </c>
      <c r="G115" s="38"/>
      <c r="H115" s="38"/>
      <c r="I115" s="30" t="s">
        <v>22</v>
      </c>
      <c r="J115" s="77" t="str">
        <f>IF(J12="","",J12)</f>
        <v>25. 8. 2025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24</v>
      </c>
      <c r="D117" s="38"/>
      <c r="E117" s="38"/>
      <c r="F117" s="25" t="str">
        <f>E15</f>
        <v>Povodí Moravy, s.p.</v>
      </c>
      <c r="G117" s="38"/>
      <c r="H117" s="38"/>
      <c r="I117" s="30" t="s">
        <v>32</v>
      </c>
      <c r="J117" s="34" t="str">
        <f>E21</f>
        <v>VODNÍ DÍLA - TBD a.s.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30</v>
      </c>
      <c r="D118" s="38"/>
      <c r="E118" s="38"/>
      <c r="F118" s="25" t="str">
        <f>IF(E18="","",E18)</f>
        <v>Vyplň údaj</v>
      </c>
      <c r="G118" s="38"/>
      <c r="H118" s="38"/>
      <c r="I118" s="30" t="s">
        <v>37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116</v>
      </c>
      <c r="D120" s="192" t="s">
        <v>65</v>
      </c>
      <c r="E120" s="192" t="s">
        <v>61</v>
      </c>
      <c r="F120" s="192" t="s">
        <v>62</v>
      </c>
      <c r="G120" s="192" t="s">
        <v>117</v>
      </c>
      <c r="H120" s="192" t="s">
        <v>118</v>
      </c>
      <c r="I120" s="192" t="s">
        <v>119</v>
      </c>
      <c r="J120" s="192" t="s">
        <v>108</v>
      </c>
      <c r="K120" s="193" t="s">
        <v>120</v>
      </c>
      <c r="L120" s="194"/>
      <c r="M120" s="98" t="s">
        <v>1</v>
      </c>
      <c r="N120" s="99" t="s">
        <v>44</v>
      </c>
      <c r="O120" s="99" t="s">
        <v>121</v>
      </c>
      <c r="P120" s="99" t="s">
        <v>122</v>
      </c>
      <c r="Q120" s="99" t="s">
        <v>123</v>
      </c>
      <c r="R120" s="99" t="s">
        <v>124</v>
      </c>
      <c r="S120" s="99" t="s">
        <v>125</v>
      </c>
      <c r="T120" s="100" t="s">
        <v>126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127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0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79</v>
      </c>
      <c r="AU121" s="15" t="s">
        <v>110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79</v>
      </c>
      <c r="E122" s="203" t="s">
        <v>672</v>
      </c>
      <c r="F122" s="203" t="s">
        <v>673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P123+P146+P149+P165</f>
        <v>0</v>
      </c>
      <c r="Q122" s="208"/>
      <c r="R122" s="209">
        <f>R123+R146+R149+R165</f>
        <v>0</v>
      </c>
      <c r="S122" s="208"/>
      <c r="T122" s="210">
        <f>T123+T146+T149+T165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187</v>
      </c>
      <c r="AT122" s="212" t="s">
        <v>79</v>
      </c>
      <c r="AU122" s="212" t="s">
        <v>80</v>
      </c>
      <c r="AY122" s="211" t="s">
        <v>130</v>
      </c>
      <c r="BK122" s="213">
        <f>BK123+BK146+BK149+BK165</f>
        <v>0</v>
      </c>
    </row>
    <row r="123" s="12" customFormat="1" ht="22.8" customHeight="1">
      <c r="A123" s="12"/>
      <c r="B123" s="200"/>
      <c r="C123" s="201"/>
      <c r="D123" s="202" t="s">
        <v>79</v>
      </c>
      <c r="E123" s="214" t="s">
        <v>674</v>
      </c>
      <c r="F123" s="214" t="s">
        <v>675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SUM(P124:P145)</f>
        <v>0</v>
      </c>
      <c r="Q123" s="208"/>
      <c r="R123" s="209">
        <f>SUM(R124:R145)</f>
        <v>0</v>
      </c>
      <c r="S123" s="208"/>
      <c r="T123" s="210">
        <f>SUM(T124:T145)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187</v>
      </c>
      <c r="AT123" s="212" t="s">
        <v>79</v>
      </c>
      <c r="AU123" s="212" t="s">
        <v>88</v>
      </c>
      <c r="AY123" s="211" t="s">
        <v>130</v>
      </c>
      <c r="BK123" s="213">
        <f>SUM(BK124:BK145)</f>
        <v>0</v>
      </c>
    </row>
    <row r="124" s="2" customFormat="1" ht="24.15" customHeight="1">
      <c r="A124" s="36"/>
      <c r="B124" s="37"/>
      <c r="C124" s="246" t="s">
        <v>88</v>
      </c>
      <c r="D124" s="246" t="s">
        <v>150</v>
      </c>
      <c r="E124" s="247" t="s">
        <v>676</v>
      </c>
      <c r="F124" s="248" t="s">
        <v>677</v>
      </c>
      <c r="G124" s="249" t="s">
        <v>678</v>
      </c>
      <c r="H124" s="250">
        <v>1</v>
      </c>
      <c r="I124" s="251"/>
      <c r="J124" s="252">
        <f>ROUND(I124*H124,2)</f>
        <v>0</v>
      </c>
      <c r="K124" s="248" t="s">
        <v>1</v>
      </c>
      <c r="L124" s="42"/>
      <c r="M124" s="253" t="s">
        <v>1</v>
      </c>
      <c r="N124" s="254" t="s">
        <v>45</v>
      </c>
      <c r="O124" s="8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8" t="s">
        <v>679</v>
      </c>
      <c r="AT124" s="228" t="s">
        <v>150</v>
      </c>
      <c r="AU124" s="228" t="s">
        <v>90</v>
      </c>
      <c r="AY124" s="15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5" t="s">
        <v>88</v>
      </c>
      <c r="BK124" s="229">
        <f>ROUND(I124*H124,2)</f>
        <v>0</v>
      </c>
      <c r="BL124" s="15" t="s">
        <v>679</v>
      </c>
      <c r="BM124" s="228" t="s">
        <v>680</v>
      </c>
    </row>
    <row r="125" s="2" customFormat="1">
      <c r="A125" s="36"/>
      <c r="B125" s="37"/>
      <c r="C125" s="38"/>
      <c r="D125" s="230" t="s">
        <v>168</v>
      </c>
      <c r="E125" s="38"/>
      <c r="F125" s="255" t="s">
        <v>681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168</v>
      </c>
      <c r="AU125" s="15" t="s">
        <v>90</v>
      </c>
    </row>
    <row r="126" s="2" customFormat="1" ht="24.15" customHeight="1">
      <c r="A126" s="36"/>
      <c r="B126" s="37"/>
      <c r="C126" s="246" t="s">
        <v>90</v>
      </c>
      <c r="D126" s="246" t="s">
        <v>150</v>
      </c>
      <c r="E126" s="247" t="s">
        <v>682</v>
      </c>
      <c r="F126" s="248" t="s">
        <v>683</v>
      </c>
      <c r="G126" s="249" t="s">
        <v>678</v>
      </c>
      <c r="H126" s="250">
        <v>1</v>
      </c>
      <c r="I126" s="251"/>
      <c r="J126" s="252">
        <f>ROUND(I126*H126,2)</f>
        <v>0</v>
      </c>
      <c r="K126" s="248" t="s">
        <v>1</v>
      </c>
      <c r="L126" s="42"/>
      <c r="M126" s="253" t="s">
        <v>1</v>
      </c>
      <c r="N126" s="254" t="s">
        <v>45</v>
      </c>
      <c r="O126" s="8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8" t="s">
        <v>679</v>
      </c>
      <c r="AT126" s="228" t="s">
        <v>150</v>
      </c>
      <c r="AU126" s="228" t="s">
        <v>90</v>
      </c>
      <c r="AY126" s="15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5" t="s">
        <v>88</v>
      </c>
      <c r="BK126" s="229">
        <f>ROUND(I126*H126,2)</f>
        <v>0</v>
      </c>
      <c r="BL126" s="15" t="s">
        <v>679</v>
      </c>
      <c r="BM126" s="228" t="s">
        <v>684</v>
      </c>
    </row>
    <row r="127" s="2" customFormat="1" ht="24.15" customHeight="1">
      <c r="A127" s="36"/>
      <c r="B127" s="37"/>
      <c r="C127" s="246" t="s">
        <v>164</v>
      </c>
      <c r="D127" s="246" t="s">
        <v>150</v>
      </c>
      <c r="E127" s="247" t="s">
        <v>685</v>
      </c>
      <c r="F127" s="248" t="s">
        <v>686</v>
      </c>
      <c r="G127" s="249" t="s">
        <v>678</v>
      </c>
      <c r="H127" s="250">
        <v>1</v>
      </c>
      <c r="I127" s="251"/>
      <c r="J127" s="252">
        <f>ROUND(I127*H127,2)</f>
        <v>0</v>
      </c>
      <c r="K127" s="248" t="s">
        <v>1</v>
      </c>
      <c r="L127" s="42"/>
      <c r="M127" s="253" t="s">
        <v>1</v>
      </c>
      <c r="N127" s="254" t="s">
        <v>45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679</v>
      </c>
      <c r="AT127" s="228" t="s">
        <v>150</v>
      </c>
      <c r="AU127" s="228" t="s">
        <v>90</v>
      </c>
      <c r="AY127" s="15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88</v>
      </c>
      <c r="BK127" s="229">
        <f>ROUND(I127*H127,2)</f>
        <v>0</v>
      </c>
      <c r="BL127" s="15" t="s">
        <v>679</v>
      </c>
      <c r="BM127" s="228" t="s">
        <v>687</v>
      </c>
    </row>
    <row r="128" s="2" customFormat="1">
      <c r="A128" s="36"/>
      <c r="B128" s="37"/>
      <c r="C128" s="38"/>
      <c r="D128" s="230" t="s">
        <v>168</v>
      </c>
      <c r="E128" s="38"/>
      <c r="F128" s="255" t="s">
        <v>688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168</v>
      </c>
      <c r="AU128" s="15" t="s">
        <v>90</v>
      </c>
    </row>
    <row r="129" s="2" customFormat="1" ht="16.5" customHeight="1">
      <c r="A129" s="36"/>
      <c r="B129" s="37"/>
      <c r="C129" s="246" t="s">
        <v>138</v>
      </c>
      <c r="D129" s="246" t="s">
        <v>150</v>
      </c>
      <c r="E129" s="247" t="s">
        <v>689</v>
      </c>
      <c r="F129" s="248" t="s">
        <v>690</v>
      </c>
      <c r="G129" s="249" t="s">
        <v>678</v>
      </c>
      <c r="H129" s="250">
        <v>1</v>
      </c>
      <c r="I129" s="251"/>
      <c r="J129" s="252">
        <f>ROUND(I129*H129,2)</f>
        <v>0</v>
      </c>
      <c r="K129" s="248" t="s">
        <v>154</v>
      </c>
      <c r="L129" s="42"/>
      <c r="M129" s="253" t="s">
        <v>1</v>
      </c>
      <c r="N129" s="254" t="s">
        <v>45</v>
      </c>
      <c r="O129" s="8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679</v>
      </c>
      <c r="AT129" s="228" t="s">
        <v>150</v>
      </c>
      <c r="AU129" s="228" t="s">
        <v>90</v>
      </c>
      <c r="AY129" s="15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88</v>
      </c>
      <c r="BK129" s="229">
        <f>ROUND(I129*H129,2)</f>
        <v>0</v>
      </c>
      <c r="BL129" s="15" t="s">
        <v>679</v>
      </c>
      <c r="BM129" s="228" t="s">
        <v>691</v>
      </c>
    </row>
    <row r="130" s="2" customFormat="1">
      <c r="A130" s="36"/>
      <c r="B130" s="37"/>
      <c r="C130" s="38"/>
      <c r="D130" s="230" t="s">
        <v>140</v>
      </c>
      <c r="E130" s="38"/>
      <c r="F130" s="231" t="s">
        <v>690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140</v>
      </c>
      <c r="AU130" s="15" t="s">
        <v>90</v>
      </c>
    </row>
    <row r="131" s="2" customFormat="1">
      <c r="A131" s="36"/>
      <c r="B131" s="37"/>
      <c r="C131" s="38"/>
      <c r="D131" s="230" t="s">
        <v>168</v>
      </c>
      <c r="E131" s="38"/>
      <c r="F131" s="255" t="s">
        <v>692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168</v>
      </c>
      <c r="AU131" s="15" t="s">
        <v>90</v>
      </c>
    </row>
    <row r="132" s="2" customFormat="1" ht="16.5" customHeight="1">
      <c r="A132" s="36"/>
      <c r="B132" s="37"/>
      <c r="C132" s="246" t="s">
        <v>187</v>
      </c>
      <c r="D132" s="246" t="s">
        <v>150</v>
      </c>
      <c r="E132" s="247" t="s">
        <v>693</v>
      </c>
      <c r="F132" s="248" t="s">
        <v>694</v>
      </c>
      <c r="G132" s="249" t="s">
        <v>678</v>
      </c>
      <c r="H132" s="250">
        <v>1</v>
      </c>
      <c r="I132" s="251"/>
      <c r="J132" s="252">
        <f>ROUND(I132*H132,2)</f>
        <v>0</v>
      </c>
      <c r="K132" s="248" t="s">
        <v>154</v>
      </c>
      <c r="L132" s="42"/>
      <c r="M132" s="253" t="s">
        <v>1</v>
      </c>
      <c r="N132" s="254" t="s">
        <v>45</v>
      </c>
      <c r="O132" s="8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8" t="s">
        <v>679</v>
      </c>
      <c r="AT132" s="228" t="s">
        <v>150</v>
      </c>
      <c r="AU132" s="228" t="s">
        <v>90</v>
      </c>
      <c r="AY132" s="15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5" t="s">
        <v>88</v>
      </c>
      <c r="BK132" s="229">
        <f>ROUND(I132*H132,2)</f>
        <v>0</v>
      </c>
      <c r="BL132" s="15" t="s">
        <v>679</v>
      </c>
      <c r="BM132" s="228" t="s">
        <v>695</v>
      </c>
    </row>
    <row r="133" s="2" customFormat="1">
      <c r="A133" s="36"/>
      <c r="B133" s="37"/>
      <c r="C133" s="38"/>
      <c r="D133" s="230" t="s">
        <v>140</v>
      </c>
      <c r="E133" s="38"/>
      <c r="F133" s="231" t="s">
        <v>694</v>
      </c>
      <c r="G133" s="38"/>
      <c r="H133" s="38"/>
      <c r="I133" s="232"/>
      <c r="J133" s="38"/>
      <c r="K133" s="38"/>
      <c r="L133" s="42"/>
      <c r="M133" s="233"/>
      <c r="N133" s="23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140</v>
      </c>
      <c r="AU133" s="15" t="s">
        <v>90</v>
      </c>
    </row>
    <row r="134" s="2" customFormat="1" ht="24.15" customHeight="1">
      <c r="A134" s="36"/>
      <c r="B134" s="37"/>
      <c r="C134" s="246" t="s">
        <v>194</v>
      </c>
      <c r="D134" s="246" t="s">
        <v>150</v>
      </c>
      <c r="E134" s="247" t="s">
        <v>696</v>
      </c>
      <c r="F134" s="248" t="s">
        <v>697</v>
      </c>
      <c r="G134" s="249" t="s">
        <v>678</v>
      </c>
      <c r="H134" s="250">
        <v>1</v>
      </c>
      <c r="I134" s="251"/>
      <c r="J134" s="252">
        <f>ROUND(I134*H134,2)</f>
        <v>0</v>
      </c>
      <c r="K134" s="248" t="s">
        <v>1</v>
      </c>
      <c r="L134" s="42"/>
      <c r="M134" s="253" t="s">
        <v>1</v>
      </c>
      <c r="N134" s="254" t="s">
        <v>45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679</v>
      </c>
      <c r="AT134" s="228" t="s">
        <v>150</v>
      </c>
      <c r="AU134" s="228" t="s">
        <v>90</v>
      </c>
      <c r="AY134" s="15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88</v>
      </c>
      <c r="BK134" s="229">
        <f>ROUND(I134*H134,2)</f>
        <v>0</v>
      </c>
      <c r="BL134" s="15" t="s">
        <v>679</v>
      </c>
      <c r="BM134" s="228" t="s">
        <v>698</v>
      </c>
    </row>
    <row r="135" s="2" customFormat="1">
      <c r="A135" s="36"/>
      <c r="B135" s="37"/>
      <c r="C135" s="38"/>
      <c r="D135" s="230" t="s">
        <v>168</v>
      </c>
      <c r="E135" s="38"/>
      <c r="F135" s="255" t="s">
        <v>699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90</v>
      </c>
    </row>
    <row r="136" s="2" customFormat="1" ht="16.5" customHeight="1">
      <c r="A136" s="36"/>
      <c r="B136" s="37"/>
      <c r="C136" s="246" t="s">
        <v>201</v>
      </c>
      <c r="D136" s="246" t="s">
        <v>150</v>
      </c>
      <c r="E136" s="247" t="s">
        <v>700</v>
      </c>
      <c r="F136" s="248" t="s">
        <v>701</v>
      </c>
      <c r="G136" s="249" t="s">
        <v>678</v>
      </c>
      <c r="H136" s="250">
        <v>1</v>
      </c>
      <c r="I136" s="251"/>
      <c r="J136" s="252">
        <f>ROUND(I136*H136,2)</f>
        <v>0</v>
      </c>
      <c r="K136" s="248" t="s">
        <v>154</v>
      </c>
      <c r="L136" s="42"/>
      <c r="M136" s="253" t="s">
        <v>1</v>
      </c>
      <c r="N136" s="254" t="s">
        <v>45</v>
      </c>
      <c r="O136" s="8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679</v>
      </c>
      <c r="AT136" s="228" t="s">
        <v>150</v>
      </c>
      <c r="AU136" s="228" t="s">
        <v>90</v>
      </c>
      <c r="AY136" s="15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88</v>
      </c>
      <c r="BK136" s="229">
        <f>ROUND(I136*H136,2)</f>
        <v>0</v>
      </c>
      <c r="BL136" s="15" t="s">
        <v>679</v>
      </c>
      <c r="BM136" s="228" t="s">
        <v>702</v>
      </c>
    </row>
    <row r="137" s="2" customFormat="1">
      <c r="A137" s="36"/>
      <c r="B137" s="37"/>
      <c r="C137" s="38"/>
      <c r="D137" s="230" t="s">
        <v>140</v>
      </c>
      <c r="E137" s="38"/>
      <c r="F137" s="231" t="s">
        <v>701</v>
      </c>
      <c r="G137" s="38"/>
      <c r="H137" s="38"/>
      <c r="I137" s="232"/>
      <c r="J137" s="38"/>
      <c r="K137" s="38"/>
      <c r="L137" s="42"/>
      <c r="M137" s="233"/>
      <c r="N137" s="23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140</v>
      </c>
      <c r="AU137" s="15" t="s">
        <v>90</v>
      </c>
    </row>
    <row r="138" s="2" customFormat="1">
      <c r="A138" s="36"/>
      <c r="B138" s="37"/>
      <c r="C138" s="38"/>
      <c r="D138" s="230" t="s">
        <v>168</v>
      </c>
      <c r="E138" s="38"/>
      <c r="F138" s="255" t="s">
        <v>703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90</v>
      </c>
    </row>
    <row r="139" s="2" customFormat="1" ht="24.15" customHeight="1">
      <c r="A139" s="36"/>
      <c r="B139" s="37"/>
      <c r="C139" s="246" t="s">
        <v>137</v>
      </c>
      <c r="D139" s="246" t="s">
        <v>150</v>
      </c>
      <c r="E139" s="247" t="s">
        <v>704</v>
      </c>
      <c r="F139" s="248" t="s">
        <v>705</v>
      </c>
      <c r="G139" s="249" t="s">
        <v>678</v>
      </c>
      <c r="H139" s="250">
        <v>1</v>
      </c>
      <c r="I139" s="251"/>
      <c r="J139" s="252">
        <f>ROUND(I139*H139,2)</f>
        <v>0</v>
      </c>
      <c r="K139" s="248" t="s">
        <v>1</v>
      </c>
      <c r="L139" s="42"/>
      <c r="M139" s="253" t="s">
        <v>1</v>
      </c>
      <c r="N139" s="254" t="s">
        <v>45</v>
      </c>
      <c r="O139" s="8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8" t="s">
        <v>679</v>
      </c>
      <c r="AT139" s="228" t="s">
        <v>150</v>
      </c>
      <c r="AU139" s="228" t="s">
        <v>90</v>
      </c>
      <c r="AY139" s="15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5" t="s">
        <v>88</v>
      </c>
      <c r="BK139" s="229">
        <f>ROUND(I139*H139,2)</f>
        <v>0</v>
      </c>
      <c r="BL139" s="15" t="s">
        <v>679</v>
      </c>
      <c r="BM139" s="228" t="s">
        <v>706</v>
      </c>
    </row>
    <row r="140" s="2" customFormat="1">
      <c r="A140" s="36"/>
      <c r="B140" s="37"/>
      <c r="C140" s="38"/>
      <c r="D140" s="230" t="s">
        <v>168</v>
      </c>
      <c r="E140" s="38"/>
      <c r="F140" s="255" t="s">
        <v>707</v>
      </c>
      <c r="G140" s="38"/>
      <c r="H140" s="38"/>
      <c r="I140" s="232"/>
      <c r="J140" s="38"/>
      <c r="K140" s="38"/>
      <c r="L140" s="42"/>
      <c r="M140" s="233"/>
      <c r="N140" s="23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168</v>
      </c>
      <c r="AU140" s="15" t="s">
        <v>90</v>
      </c>
    </row>
    <row r="141" s="2" customFormat="1" ht="24.15" customHeight="1">
      <c r="A141" s="36"/>
      <c r="B141" s="37"/>
      <c r="C141" s="246" t="s">
        <v>199</v>
      </c>
      <c r="D141" s="246" t="s">
        <v>150</v>
      </c>
      <c r="E141" s="247" t="s">
        <v>708</v>
      </c>
      <c r="F141" s="248" t="s">
        <v>709</v>
      </c>
      <c r="G141" s="249" t="s">
        <v>678</v>
      </c>
      <c r="H141" s="250">
        <v>1</v>
      </c>
      <c r="I141" s="251"/>
      <c r="J141" s="252">
        <f>ROUND(I141*H141,2)</f>
        <v>0</v>
      </c>
      <c r="K141" s="248" t="s">
        <v>1</v>
      </c>
      <c r="L141" s="42"/>
      <c r="M141" s="253" t="s">
        <v>1</v>
      </c>
      <c r="N141" s="254" t="s">
        <v>45</v>
      </c>
      <c r="O141" s="89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8" t="s">
        <v>679</v>
      </c>
      <c r="AT141" s="228" t="s">
        <v>150</v>
      </c>
      <c r="AU141" s="228" t="s">
        <v>90</v>
      </c>
      <c r="AY141" s="15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5" t="s">
        <v>88</v>
      </c>
      <c r="BK141" s="229">
        <f>ROUND(I141*H141,2)</f>
        <v>0</v>
      </c>
      <c r="BL141" s="15" t="s">
        <v>679</v>
      </c>
      <c r="BM141" s="228" t="s">
        <v>710</v>
      </c>
    </row>
    <row r="142" s="2" customFormat="1">
      <c r="A142" s="36"/>
      <c r="B142" s="37"/>
      <c r="C142" s="38"/>
      <c r="D142" s="230" t="s">
        <v>168</v>
      </c>
      <c r="E142" s="38"/>
      <c r="F142" s="255" t="s">
        <v>707</v>
      </c>
      <c r="G142" s="38"/>
      <c r="H142" s="38"/>
      <c r="I142" s="232"/>
      <c r="J142" s="38"/>
      <c r="K142" s="38"/>
      <c r="L142" s="42"/>
      <c r="M142" s="233"/>
      <c r="N142" s="23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168</v>
      </c>
      <c r="AU142" s="15" t="s">
        <v>90</v>
      </c>
    </row>
    <row r="143" s="2" customFormat="1" ht="16.5" customHeight="1">
      <c r="A143" s="36"/>
      <c r="B143" s="37"/>
      <c r="C143" s="246" t="s">
        <v>217</v>
      </c>
      <c r="D143" s="246" t="s">
        <v>150</v>
      </c>
      <c r="E143" s="247" t="s">
        <v>711</v>
      </c>
      <c r="F143" s="248" t="s">
        <v>712</v>
      </c>
      <c r="G143" s="249" t="s">
        <v>678</v>
      </c>
      <c r="H143" s="250">
        <v>1</v>
      </c>
      <c r="I143" s="251"/>
      <c r="J143" s="252">
        <f>ROUND(I143*H143,2)</f>
        <v>0</v>
      </c>
      <c r="K143" s="248" t="s">
        <v>1</v>
      </c>
      <c r="L143" s="42"/>
      <c r="M143" s="253" t="s">
        <v>1</v>
      </c>
      <c r="N143" s="254" t="s">
        <v>45</v>
      </c>
      <c r="O143" s="8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8" t="s">
        <v>679</v>
      </c>
      <c r="AT143" s="228" t="s">
        <v>150</v>
      </c>
      <c r="AU143" s="228" t="s">
        <v>90</v>
      </c>
      <c r="AY143" s="15" t="s">
        <v>130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5" t="s">
        <v>88</v>
      </c>
      <c r="BK143" s="229">
        <f>ROUND(I143*H143,2)</f>
        <v>0</v>
      </c>
      <c r="BL143" s="15" t="s">
        <v>679</v>
      </c>
      <c r="BM143" s="228" t="s">
        <v>713</v>
      </c>
    </row>
    <row r="144" s="2" customFormat="1">
      <c r="A144" s="36"/>
      <c r="B144" s="37"/>
      <c r="C144" s="38"/>
      <c r="D144" s="230" t="s">
        <v>168</v>
      </c>
      <c r="E144" s="38"/>
      <c r="F144" s="255" t="s">
        <v>688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168</v>
      </c>
      <c r="AU144" s="15" t="s">
        <v>90</v>
      </c>
    </row>
    <row r="145" s="2" customFormat="1" ht="16.5" customHeight="1">
      <c r="A145" s="36"/>
      <c r="B145" s="37"/>
      <c r="C145" s="246" t="s">
        <v>222</v>
      </c>
      <c r="D145" s="246" t="s">
        <v>150</v>
      </c>
      <c r="E145" s="247" t="s">
        <v>714</v>
      </c>
      <c r="F145" s="248" t="s">
        <v>715</v>
      </c>
      <c r="G145" s="249" t="s">
        <v>678</v>
      </c>
      <c r="H145" s="250">
        <v>1</v>
      </c>
      <c r="I145" s="251"/>
      <c r="J145" s="252">
        <f>ROUND(I145*H145,2)</f>
        <v>0</v>
      </c>
      <c r="K145" s="248" t="s">
        <v>1</v>
      </c>
      <c r="L145" s="42"/>
      <c r="M145" s="253" t="s">
        <v>1</v>
      </c>
      <c r="N145" s="254" t="s">
        <v>45</v>
      </c>
      <c r="O145" s="8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8" t="s">
        <v>138</v>
      </c>
      <c r="AT145" s="228" t="s">
        <v>150</v>
      </c>
      <c r="AU145" s="228" t="s">
        <v>90</v>
      </c>
      <c r="AY145" s="15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88</v>
      </c>
      <c r="BK145" s="229">
        <f>ROUND(I145*H145,2)</f>
        <v>0</v>
      </c>
      <c r="BL145" s="15" t="s">
        <v>138</v>
      </c>
      <c r="BM145" s="228" t="s">
        <v>716</v>
      </c>
    </row>
    <row r="146" s="12" customFormat="1" ht="22.8" customHeight="1">
      <c r="A146" s="12"/>
      <c r="B146" s="200"/>
      <c r="C146" s="201"/>
      <c r="D146" s="202" t="s">
        <v>79</v>
      </c>
      <c r="E146" s="214" t="s">
        <v>717</v>
      </c>
      <c r="F146" s="214" t="s">
        <v>718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SUM(P147:P148)</f>
        <v>0</v>
      </c>
      <c r="Q146" s="208"/>
      <c r="R146" s="209">
        <f>SUM(R147:R148)</f>
        <v>0</v>
      </c>
      <c r="S146" s="208"/>
      <c r="T146" s="21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187</v>
      </c>
      <c r="AT146" s="212" t="s">
        <v>79</v>
      </c>
      <c r="AU146" s="212" t="s">
        <v>88</v>
      </c>
      <c r="AY146" s="211" t="s">
        <v>130</v>
      </c>
      <c r="BK146" s="213">
        <f>SUM(BK147:BK148)</f>
        <v>0</v>
      </c>
    </row>
    <row r="147" s="2" customFormat="1" ht="24.15" customHeight="1">
      <c r="A147" s="36"/>
      <c r="B147" s="37"/>
      <c r="C147" s="246" t="s">
        <v>8</v>
      </c>
      <c r="D147" s="246" t="s">
        <v>150</v>
      </c>
      <c r="E147" s="247" t="s">
        <v>719</v>
      </c>
      <c r="F147" s="248" t="s">
        <v>720</v>
      </c>
      <c r="G147" s="249" t="s">
        <v>678</v>
      </c>
      <c r="H147" s="250">
        <v>1</v>
      </c>
      <c r="I147" s="251"/>
      <c r="J147" s="252">
        <f>ROUND(I147*H147,2)</f>
        <v>0</v>
      </c>
      <c r="K147" s="248" t="s">
        <v>1</v>
      </c>
      <c r="L147" s="42"/>
      <c r="M147" s="253" t="s">
        <v>1</v>
      </c>
      <c r="N147" s="254" t="s">
        <v>45</v>
      </c>
      <c r="O147" s="8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8" t="s">
        <v>138</v>
      </c>
      <c r="AT147" s="228" t="s">
        <v>150</v>
      </c>
      <c r="AU147" s="228" t="s">
        <v>90</v>
      </c>
      <c r="AY147" s="15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5" t="s">
        <v>88</v>
      </c>
      <c r="BK147" s="229">
        <f>ROUND(I147*H147,2)</f>
        <v>0</v>
      </c>
      <c r="BL147" s="15" t="s">
        <v>138</v>
      </c>
      <c r="BM147" s="228" t="s">
        <v>721</v>
      </c>
    </row>
    <row r="148" s="2" customFormat="1">
      <c r="A148" s="36"/>
      <c r="B148" s="37"/>
      <c r="C148" s="38"/>
      <c r="D148" s="230" t="s">
        <v>168</v>
      </c>
      <c r="E148" s="38"/>
      <c r="F148" s="255" t="s">
        <v>722</v>
      </c>
      <c r="G148" s="38"/>
      <c r="H148" s="38"/>
      <c r="I148" s="232"/>
      <c r="J148" s="38"/>
      <c r="K148" s="38"/>
      <c r="L148" s="42"/>
      <c r="M148" s="233"/>
      <c r="N148" s="23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168</v>
      </c>
      <c r="AU148" s="15" t="s">
        <v>90</v>
      </c>
    </row>
    <row r="149" s="12" customFormat="1" ht="22.8" customHeight="1">
      <c r="A149" s="12"/>
      <c r="B149" s="200"/>
      <c r="C149" s="201"/>
      <c r="D149" s="202" t="s">
        <v>79</v>
      </c>
      <c r="E149" s="214" t="s">
        <v>723</v>
      </c>
      <c r="F149" s="214" t="s">
        <v>724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SUM(P150:P164)</f>
        <v>0</v>
      </c>
      <c r="Q149" s="208"/>
      <c r="R149" s="209">
        <f>SUM(R150:R164)</f>
        <v>0</v>
      </c>
      <c r="S149" s="208"/>
      <c r="T149" s="210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187</v>
      </c>
      <c r="AT149" s="212" t="s">
        <v>79</v>
      </c>
      <c r="AU149" s="212" t="s">
        <v>88</v>
      </c>
      <c r="AY149" s="211" t="s">
        <v>130</v>
      </c>
      <c r="BK149" s="213">
        <f>SUM(BK150:BK164)</f>
        <v>0</v>
      </c>
    </row>
    <row r="150" s="2" customFormat="1" ht="16.5" customHeight="1">
      <c r="A150" s="36"/>
      <c r="B150" s="37"/>
      <c r="C150" s="246" t="s">
        <v>231</v>
      </c>
      <c r="D150" s="246" t="s">
        <v>150</v>
      </c>
      <c r="E150" s="247" t="s">
        <v>725</v>
      </c>
      <c r="F150" s="248" t="s">
        <v>726</v>
      </c>
      <c r="G150" s="249" t="s">
        <v>678</v>
      </c>
      <c r="H150" s="250">
        <v>1</v>
      </c>
      <c r="I150" s="251"/>
      <c r="J150" s="252">
        <f>ROUND(I150*H150,2)</f>
        <v>0</v>
      </c>
      <c r="K150" s="248" t="s">
        <v>1</v>
      </c>
      <c r="L150" s="42"/>
      <c r="M150" s="253" t="s">
        <v>1</v>
      </c>
      <c r="N150" s="254" t="s">
        <v>45</v>
      </c>
      <c r="O150" s="89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8" t="s">
        <v>679</v>
      </c>
      <c r="AT150" s="228" t="s">
        <v>150</v>
      </c>
      <c r="AU150" s="228" t="s">
        <v>90</v>
      </c>
      <c r="AY150" s="15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5" t="s">
        <v>88</v>
      </c>
      <c r="BK150" s="229">
        <f>ROUND(I150*H150,2)</f>
        <v>0</v>
      </c>
      <c r="BL150" s="15" t="s">
        <v>679</v>
      </c>
      <c r="BM150" s="228" t="s">
        <v>727</v>
      </c>
    </row>
    <row r="151" s="2" customFormat="1">
      <c r="A151" s="36"/>
      <c r="B151" s="37"/>
      <c r="C151" s="38"/>
      <c r="D151" s="230" t="s">
        <v>168</v>
      </c>
      <c r="E151" s="38"/>
      <c r="F151" s="255" t="s">
        <v>728</v>
      </c>
      <c r="G151" s="38"/>
      <c r="H151" s="38"/>
      <c r="I151" s="232"/>
      <c r="J151" s="38"/>
      <c r="K151" s="38"/>
      <c r="L151" s="42"/>
      <c r="M151" s="233"/>
      <c r="N151" s="234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168</v>
      </c>
      <c r="AU151" s="15" t="s">
        <v>90</v>
      </c>
    </row>
    <row r="152" s="2" customFormat="1" ht="16.5" customHeight="1">
      <c r="A152" s="36"/>
      <c r="B152" s="37"/>
      <c r="C152" s="246" t="s">
        <v>177</v>
      </c>
      <c r="D152" s="246" t="s">
        <v>150</v>
      </c>
      <c r="E152" s="247" t="s">
        <v>729</v>
      </c>
      <c r="F152" s="248" t="s">
        <v>730</v>
      </c>
      <c r="G152" s="249" t="s">
        <v>678</v>
      </c>
      <c r="H152" s="250">
        <v>1</v>
      </c>
      <c r="I152" s="251"/>
      <c r="J152" s="252">
        <f>ROUND(I152*H152,2)</f>
        <v>0</v>
      </c>
      <c r="K152" s="248" t="s">
        <v>1</v>
      </c>
      <c r="L152" s="42"/>
      <c r="M152" s="253" t="s">
        <v>1</v>
      </c>
      <c r="N152" s="254" t="s">
        <v>45</v>
      </c>
      <c r="O152" s="89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8" t="s">
        <v>679</v>
      </c>
      <c r="AT152" s="228" t="s">
        <v>150</v>
      </c>
      <c r="AU152" s="228" t="s">
        <v>90</v>
      </c>
      <c r="AY152" s="15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5" t="s">
        <v>88</v>
      </c>
      <c r="BK152" s="229">
        <f>ROUND(I152*H152,2)</f>
        <v>0</v>
      </c>
      <c r="BL152" s="15" t="s">
        <v>679</v>
      </c>
      <c r="BM152" s="228" t="s">
        <v>731</v>
      </c>
    </row>
    <row r="153" s="2" customFormat="1">
      <c r="A153" s="36"/>
      <c r="B153" s="37"/>
      <c r="C153" s="38"/>
      <c r="D153" s="230" t="s">
        <v>140</v>
      </c>
      <c r="E153" s="38"/>
      <c r="F153" s="231" t="s">
        <v>730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140</v>
      </c>
      <c r="AU153" s="15" t="s">
        <v>90</v>
      </c>
    </row>
    <row r="154" s="13" customFormat="1">
      <c r="A154" s="13"/>
      <c r="B154" s="235"/>
      <c r="C154" s="236"/>
      <c r="D154" s="230" t="s">
        <v>141</v>
      </c>
      <c r="E154" s="237" t="s">
        <v>1</v>
      </c>
      <c r="F154" s="238" t="s">
        <v>732</v>
      </c>
      <c r="G154" s="236"/>
      <c r="H154" s="239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141</v>
      </c>
      <c r="AU154" s="245" t="s">
        <v>90</v>
      </c>
      <c r="AV154" s="13" t="s">
        <v>90</v>
      </c>
      <c r="AW154" s="13" t="s">
        <v>36</v>
      </c>
      <c r="AX154" s="13" t="s">
        <v>88</v>
      </c>
      <c r="AY154" s="245" t="s">
        <v>130</v>
      </c>
    </row>
    <row r="155" s="2" customFormat="1" ht="24.15" customHeight="1">
      <c r="A155" s="36"/>
      <c r="B155" s="37"/>
      <c r="C155" s="246" t="s">
        <v>236</v>
      </c>
      <c r="D155" s="246" t="s">
        <v>150</v>
      </c>
      <c r="E155" s="247" t="s">
        <v>733</v>
      </c>
      <c r="F155" s="248" t="s">
        <v>734</v>
      </c>
      <c r="G155" s="249" t="s">
        <v>678</v>
      </c>
      <c r="H155" s="250">
        <v>1</v>
      </c>
      <c r="I155" s="251"/>
      <c r="J155" s="252">
        <f>ROUND(I155*H155,2)</f>
        <v>0</v>
      </c>
      <c r="K155" s="248" t="s">
        <v>1</v>
      </c>
      <c r="L155" s="42"/>
      <c r="M155" s="253" t="s">
        <v>1</v>
      </c>
      <c r="N155" s="254" t="s">
        <v>45</v>
      </c>
      <c r="O155" s="8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679</v>
      </c>
      <c r="AT155" s="228" t="s">
        <v>150</v>
      </c>
      <c r="AU155" s="228" t="s">
        <v>90</v>
      </c>
      <c r="AY155" s="15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88</v>
      </c>
      <c r="BK155" s="229">
        <f>ROUND(I155*H155,2)</f>
        <v>0</v>
      </c>
      <c r="BL155" s="15" t="s">
        <v>679</v>
      </c>
      <c r="BM155" s="228" t="s">
        <v>735</v>
      </c>
    </row>
    <row r="156" s="2" customFormat="1">
      <c r="A156" s="36"/>
      <c r="B156" s="37"/>
      <c r="C156" s="38"/>
      <c r="D156" s="230" t="s">
        <v>168</v>
      </c>
      <c r="E156" s="38"/>
      <c r="F156" s="255" t="s">
        <v>736</v>
      </c>
      <c r="G156" s="38"/>
      <c r="H156" s="38"/>
      <c r="I156" s="232"/>
      <c r="J156" s="38"/>
      <c r="K156" s="38"/>
      <c r="L156" s="42"/>
      <c r="M156" s="233"/>
      <c r="N156" s="23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90</v>
      </c>
    </row>
    <row r="157" s="2" customFormat="1" ht="16.5" customHeight="1">
      <c r="A157" s="36"/>
      <c r="B157" s="37"/>
      <c r="C157" s="246" t="s">
        <v>244</v>
      </c>
      <c r="D157" s="246" t="s">
        <v>150</v>
      </c>
      <c r="E157" s="247" t="s">
        <v>737</v>
      </c>
      <c r="F157" s="248" t="s">
        <v>724</v>
      </c>
      <c r="G157" s="249" t="s">
        <v>678</v>
      </c>
      <c r="H157" s="250">
        <v>1</v>
      </c>
      <c r="I157" s="251"/>
      <c r="J157" s="252">
        <f>ROUND(I157*H157,2)</f>
        <v>0</v>
      </c>
      <c r="K157" s="248" t="s">
        <v>154</v>
      </c>
      <c r="L157" s="42"/>
      <c r="M157" s="253" t="s">
        <v>1</v>
      </c>
      <c r="N157" s="254" t="s">
        <v>45</v>
      </c>
      <c r="O157" s="8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8" t="s">
        <v>679</v>
      </c>
      <c r="AT157" s="228" t="s">
        <v>150</v>
      </c>
      <c r="AU157" s="228" t="s">
        <v>90</v>
      </c>
      <c r="AY157" s="15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5" t="s">
        <v>88</v>
      </c>
      <c r="BK157" s="229">
        <f>ROUND(I157*H157,2)</f>
        <v>0</v>
      </c>
      <c r="BL157" s="15" t="s">
        <v>679</v>
      </c>
      <c r="BM157" s="228" t="s">
        <v>738</v>
      </c>
    </row>
    <row r="158" s="2" customFormat="1">
      <c r="A158" s="36"/>
      <c r="B158" s="37"/>
      <c r="C158" s="38"/>
      <c r="D158" s="230" t="s">
        <v>140</v>
      </c>
      <c r="E158" s="38"/>
      <c r="F158" s="231" t="s">
        <v>724</v>
      </c>
      <c r="G158" s="38"/>
      <c r="H158" s="38"/>
      <c r="I158" s="232"/>
      <c r="J158" s="38"/>
      <c r="K158" s="38"/>
      <c r="L158" s="42"/>
      <c r="M158" s="233"/>
      <c r="N158" s="23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140</v>
      </c>
      <c r="AU158" s="15" t="s">
        <v>90</v>
      </c>
    </row>
    <row r="159" s="2" customFormat="1" ht="16.5" customHeight="1">
      <c r="A159" s="36"/>
      <c r="B159" s="37"/>
      <c r="C159" s="246" t="s">
        <v>144</v>
      </c>
      <c r="D159" s="246" t="s">
        <v>150</v>
      </c>
      <c r="E159" s="247" t="s">
        <v>739</v>
      </c>
      <c r="F159" s="248" t="s">
        <v>740</v>
      </c>
      <c r="G159" s="249" t="s">
        <v>678</v>
      </c>
      <c r="H159" s="250">
        <v>1</v>
      </c>
      <c r="I159" s="251"/>
      <c r="J159" s="252">
        <f>ROUND(I159*H159,2)</f>
        <v>0</v>
      </c>
      <c r="K159" s="248" t="s">
        <v>154</v>
      </c>
      <c r="L159" s="42"/>
      <c r="M159" s="253" t="s">
        <v>1</v>
      </c>
      <c r="N159" s="254" t="s">
        <v>45</v>
      </c>
      <c r="O159" s="89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8" t="s">
        <v>679</v>
      </c>
      <c r="AT159" s="228" t="s">
        <v>150</v>
      </c>
      <c r="AU159" s="228" t="s">
        <v>90</v>
      </c>
      <c r="AY159" s="15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88</v>
      </c>
      <c r="BK159" s="229">
        <f>ROUND(I159*H159,2)</f>
        <v>0</v>
      </c>
      <c r="BL159" s="15" t="s">
        <v>679</v>
      </c>
      <c r="BM159" s="228" t="s">
        <v>741</v>
      </c>
    </row>
    <row r="160" s="2" customFormat="1">
      <c r="A160" s="36"/>
      <c r="B160" s="37"/>
      <c r="C160" s="38"/>
      <c r="D160" s="230" t="s">
        <v>140</v>
      </c>
      <c r="E160" s="38"/>
      <c r="F160" s="231" t="s">
        <v>740</v>
      </c>
      <c r="G160" s="38"/>
      <c r="H160" s="38"/>
      <c r="I160" s="232"/>
      <c r="J160" s="38"/>
      <c r="K160" s="38"/>
      <c r="L160" s="42"/>
      <c r="M160" s="233"/>
      <c r="N160" s="23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140</v>
      </c>
      <c r="AU160" s="15" t="s">
        <v>90</v>
      </c>
    </row>
    <row r="161" s="2" customFormat="1" ht="16.5" customHeight="1">
      <c r="A161" s="36"/>
      <c r="B161" s="37"/>
      <c r="C161" s="246" t="s">
        <v>374</v>
      </c>
      <c r="D161" s="246" t="s">
        <v>150</v>
      </c>
      <c r="E161" s="247" t="s">
        <v>742</v>
      </c>
      <c r="F161" s="248" t="s">
        <v>743</v>
      </c>
      <c r="G161" s="249" t="s">
        <v>678</v>
      </c>
      <c r="H161" s="250">
        <v>1</v>
      </c>
      <c r="I161" s="251"/>
      <c r="J161" s="252">
        <f>ROUND(I161*H161,2)</f>
        <v>0</v>
      </c>
      <c r="K161" s="248" t="s">
        <v>154</v>
      </c>
      <c r="L161" s="42"/>
      <c r="M161" s="253" t="s">
        <v>1</v>
      </c>
      <c r="N161" s="254" t="s">
        <v>45</v>
      </c>
      <c r="O161" s="89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8" t="s">
        <v>679</v>
      </c>
      <c r="AT161" s="228" t="s">
        <v>150</v>
      </c>
      <c r="AU161" s="228" t="s">
        <v>90</v>
      </c>
      <c r="AY161" s="15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5" t="s">
        <v>88</v>
      </c>
      <c r="BK161" s="229">
        <f>ROUND(I161*H161,2)</f>
        <v>0</v>
      </c>
      <c r="BL161" s="15" t="s">
        <v>679</v>
      </c>
      <c r="BM161" s="228" t="s">
        <v>744</v>
      </c>
    </row>
    <row r="162" s="2" customFormat="1">
      <c r="A162" s="36"/>
      <c r="B162" s="37"/>
      <c r="C162" s="38"/>
      <c r="D162" s="230" t="s">
        <v>140</v>
      </c>
      <c r="E162" s="38"/>
      <c r="F162" s="231" t="s">
        <v>743</v>
      </c>
      <c r="G162" s="38"/>
      <c r="H162" s="38"/>
      <c r="I162" s="232"/>
      <c r="J162" s="38"/>
      <c r="K162" s="38"/>
      <c r="L162" s="42"/>
      <c r="M162" s="233"/>
      <c r="N162" s="234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140</v>
      </c>
      <c r="AU162" s="15" t="s">
        <v>90</v>
      </c>
    </row>
    <row r="163" s="2" customFormat="1" ht="16.5" customHeight="1">
      <c r="A163" s="36"/>
      <c r="B163" s="37"/>
      <c r="C163" s="246" t="s">
        <v>182</v>
      </c>
      <c r="D163" s="246" t="s">
        <v>150</v>
      </c>
      <c r="E163" s="247" t="s">
        <v>745</v>
      </c>
      <c r="F163" s="248" t="s">
        <v>746</v>
      </c>
      <c r="G163" s="249" t="s">
        <v>678</v>
      </c>
      <c r="H163" s="250">
        <v>1</v>
      </c>
      <c r="I163" s="251"/>
      <c r="J163" s="252">
        <f>ROUND(I163*H163,2)</f>
        <v>0</v>
      </c>
      <c r="K163" s="248" t="s">
        <v>154</v>
      </c>
      <c r="L163" s="42"/>
      <c r="M163" s="253" t="s">
        <v>1</v>
      </c>
      <c r="N163" s="254" t="s">
        <v>45</v>
      </c>
      <c r="O163" s="89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8" t="s">
        <v>679</v>
      </c>
      <c r="AT163" s="228" t="s">
        <v>150</v>
      </c>
      <c r="AU163" s="228" t="s">
        <v>90</v>
      </c>
      <c r="AY163" s="15" t="s">
        <v>130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5" t="s">
        <v>88</v>
      </c>
      <c r="BK163" s="229">
        <f>ROUND(I163*H163,2)</f>
        <v>0</v>
      </c>
      <c r="BL163" s="15" t="s">
        <v>679</v>
      </c>
      <c r="BM163" s="228" t="s">
        <v>747</v>
      </c>
    </row>
    <row r="164" s="2" customFormat="1">
      <c r="A164" s="36"/>
      <c r="B164" s="37"/>
      <c r="C164" s="38"/>
      <c r="D164" s="230" t="s">
        <v>140</v>
      </c>
      <c r="E164" s="38"/>
      <c r="F164" s="231" t="s">
        <v>746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140</v>
      </c>
      <c r="AU164" s="15" t="s">
        <v>90</v>
      </c>
    </row>
    <row r="165" s="12" customFormat="1" ht="22.8" customHeight="1">
      <c r="A165" s="12"/>
      <c r="B165" s="200"/>
      <c r="C165" s="201"/>
      <c r="D165" s="202" t="s">
        <v>79</v>
      </c>
      <c r="E165" s="214" t="s">
        <v>748</v>
      </c>
      <c r="F165" s="214" t="s">
        <v>749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SUM(P166:P168)</f>
        <v>0</v>
      </c>
      <c r="Q165" s="208"/>
      <c r="R165" s="209">
        <f>SUM(R166:R168)</f>
        <v>0</v>
      </c>
      <c r="S165" s="208"/>
      <c r="T165" s="210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187</v>
      </c>
      <c r="AT165" s="212" t="s">
        <v>79</v>
      </c>
      <c r="AU165" s="212" t="s">
        <v>88</v>
      </c>
      <c r="AY165" s="211" t="s">
        <v>130</v>
      </c>
      <c r="BK165" s="213">
        <f>SUM(BK166:BK168)</f>
        <v>0</v>
      </c>
    </row>
    <row r="166" s="2" customFormat="1" ht="24.15" customHeight="1">
      <c r="A166" s="36"/>
      <c r="B166" s="37"/>
      <c r="C166" s="246" t="s">
        <v>382</v>
      </c>
      <c r="D166" s="246" t="s">
        <v>150</v>
      </c>
      <c r="E166" s="247" t="s">
        <v>750</v>
      </c>
      <c r="F166" s="248" t="s">
        <v>751</v>
      </c>
      <c r="G166" s="249" t="s">
        <v>678</v>
      </c>
      <c r="H166" s="250">
        <v>1</v>
      </c>
      <c r="I166" s="251"/>
      <c r="J166" s="252">
        <f>ROUND(I166*H166,2)</f>
        <v>0</v>
      </c>
      <c r="K166" s="248" t="s">
        <v>1</v>
      </c>
      <c r="L166" s="42"/>
      <c r="M166" s="253" t="s">
        <v>1</v>
      </c>
      <c r="N166" s="254" t="s">
        <v>45</v>
      </c>
      <c r="O166" s="8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138</v>
      </c>
      <c r="AT166" s="228" t="s">
        <v>150</v>
      </c>
      <c r="AU166" s="228" t="s">
        <v>90</v>
      </c>
      <c r="AY166" s="15" t="s">
        <v>130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88</v>
      </c>
      <c r="BK166" s="229">
        <f>ROUND(I166*H166,2)</f>
        <v>0</v>
      </c>
      <c r="BL166" s="15" t="s">
        <v>138</v>
      </c>
      <c r="BM166" s="228" t="s">
        <v>752</v>
      </c>
    </row>
    <row r="167" s="2" customFormat="1">
      <c r="A167" s="36"/>
      <c r="B167" s="37"/>
      <c r="C167" s="38"/>
      <c r="D167" s="230" t="s">
        <v>140</v>
      </c>
      <c r="E167" s="38"/>
      <c r="F167" s="231" t="s">
        <v>751</v>
      </c>
      <c r="G167" s="38"/>
      <c r="H167" s="38"/>
      <c r="I167" s="232"/>
      <c r="J167" s="38"/>
      <c r="K167" s="38"/>
      <c r="L167" s="42"/>
      <c r="M167" s="233"/>
      <c r="N167" s="23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140</v>
      </c>
      <c r="AU167" s="15" t="s">
        <v>90</v>
      </c>
    </row>
    <row r="168" s="2" customFormat="1">
      <c r="A168" s="36"/>
      <c r="B168" s="37"/>
      <c r="C168" s="38"/>
      <c r="D168" s="230" t="s">
        <v>168</v>
      </c>
      <c r="E168" s="38"/>
      <c r="F168" s="255" t="s">
        <v>753</v>
      </c>
      <c r="G168" s="38"/>
      <c r="H168" s="38"/>
      <c r="I168" s="232"/>
      <c r="J168" s="38"/>
      <c r="K168" s="38"/>
      <c r="L168" s="42"/>
      <c r="M168" s="256"/>
      <c r="N168" s="257"/>
      <c r="O168" s="258"/>
      <c r="P168" s="258"/>
      <c r="Q168" s="258"/>
      <c r="R168" s="258"/>
      <c r="S168" s="258"/>
      <c r="T168" s="259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168</v>
      </c>
      <c r="AU168" s="15" t="s">
        <v>90</v>
      </c>
    </row>
    <row r="169" s="2" customFormat="1" ht="6.96" customHeight="1">
      <c r="A169" s="36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VVTz4Xp7U+CdOU8245vL0s7ycrws4xU32bamN5KJXCEVMM1dXHIwuB56hPiVj7zQPIvM2x0g8K+llfY/hzKJgA==" hashValue="5l533AWiMFpenEXXIsscmMpiSUgIqYoScwASoyLgha733bW1GBR2yXyvKi1nB/Y7XlmkyOQC8u78rR3/FlMRtQ==" algorithmName="SHA-512" password="CC35"/>
  <autoFilter ref="C120:K16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2025-09-10T13:04:20Z</dcterms:created>
  <dcterms:modified xsi:type="dcterms:W3CDTF">2025-09-10T13:04:24Z</dcterms:modified>
</cp:coreProperties>
</file>